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tova\Documents\Valné hromady\2022\Podklady pro VH\"/>
    </mc:Choice>
  </mc:AlternateContent>
  <xr:revisionPtr revIDLastSave="0" documentId="13_ncr:1_{6E5034E6-4378-42F5-9BB8-C29C9FC71A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ZZ" sheetId="3" r:id="rId1"/>
    <sheet name="R-Aktiva" sheetId="6" r:id="rId2"/>
    <sheet name="R-Pasiva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4" l="1"/>
  <c r="I15" i="3"/>
  <c r="J70" i="3" l="1"/>
  <c r="J73" i="3" s="1"/>
  <c r="J75" i="3" s="1"/>
  <c r="I70" i="3"/>
  <c r="I73" i="3" s="1"/>
  <c r="I75" i="3" s="1"/>
  <c r="J63" i="3"/>
  <c r="I63" i="3"/>
  <c r="J59" i="3"/>
  <c r="I59" i="3"/>
  <c r="J55" i="3"/>
  <c r="I55" i="3"/>
  <c r="J51" i="3"/>
  <c r="I51" i="3"/>
  <c r="J36" i="3"/>
  <c r="I36" i="3"/>
  <c r="J32" i="3"/>
  <c r="I32" i="3"/>
  <c r="J27" i="3"/>
  <c r="J26" i="3" s="1"/>
  <c r="I27" i="3"/>
  <c r="I26" i="3" s="1"/>
  <c r="J23" i="3"/>
  <c r="J21" i="3" s="1"/>
  <c r="I23" i="3"/>
  <c r="I21" i="3" s="1"/>
  <c r="J15" i="3"/>
  <c r="I76" i="3" l="1"/>
  <c r="I42" i="3"/>
  <c r="J76" i="3"/>
  <c r="J42" i="3"/>
  <c r="I68" i="3"/>
  <c r="J68" i="3"/>
  <c r="G96" i="6" l="1"/>
  <c r="H96" i="6"/>
  <c r="I96" i="6"/>
  <c r="G93" i="6"/>
  <c r="H93" i="6"/>
  <c r="I93" i="6"/>
  <c r="G90" i="6"/>
  <c r="H90" i="6"/>
  <c r="I90" i="6"/>
  <c r="G78" i="6"/>
  <c r="G74" i="6" s="1"/>
  <c r="H78" i="6"/>
  <c r="H74" i="6" s="1"/>
  <c r="I78" i="6"/>
  <c r="I74" i="6" s="1"/>
  <c r="G58" i="6"/>
  <c r="H58" i="6"/>
  <c r="H55" i="6" s="1"/>
  <c r="I58" i="6"/>
  <c r="I55" i="6" s="1"/>
  <c r="G55" i="6"/>
  <c r="G36" i="6"/>
  <c r="H36" i="6"/>
  <c r="I36" i="6"/>
  <c r="G27" i="6"/>
  <c r="H27" i="6"/>
  <c r="I27" i="6"/>
  <c r="G18" i="6"/>
  <c r="H18" i="6"/>
  <c r="I18" i="6"/>
  <c r="I16" i="6" s="1"/>
  <c r="G23" i="6"/>
  <c r="H23" i="6"/>
  <c r="I23" i="6"/>
  <c r="G32" i="6"/>
  <c r="H32" i="6"/>
  <c r="I32" i="6"/>
  <c r="G69" i="6"/>
  <c r="G64" i="6" s="1"/>
  <c r="H69" i="6"/>
  <c r="H64" i="6" s="1"/>
  <c r="I69" i="6"/>
  <c r="I64" i="6" s="1"/>
  <c r="J96" i="6"/>
  <c r="J93" i="6"/>
  <c r="J90" i="6"/>
  <c r="J78" i="6"/>
  <c r="J74" i="6" s="1"/>
  <c r="J69" i="6"/>
  <c r="J64" i="6" s="1"/>
  <c r="J58" i="6"/>
  <c r="J55" i="6" s="1"/>
  <c r="J51" i="6"/>
  <c r="I51" i="6"/>
  <c r="H51" i="6"/>
  <c r="G51" i="6"/>
  <c r="J44" i="6"/>
  <c r="I44" i="6"/>
  <c r="H44" i="6"/>
  <c r="G44" i="6"/>
  <c r="J36" i="6"/>
  <c r="J32" i="6"/>
  <c r="J27" i="6"/>
  <c r="J23" i="6"/>
  <c r="J18" i="6"/>
  <c r="G26" i="6" l="1"/>
  <c r="G16" i="6"/>
  <c r="I26" i="6"/>
  <c r="I15" i="6" s="1"/>
  <c r="I63" i="6"/>
  <c r="I54" i="6" s="1"/>
  <c r="H16" i="6"/>
  <c r="H63" i="6"/>
  <c r="J16" i="6"/>
  <c r="H26" i="6"/>
  <c r="G63" i="6"/>
  <c r="G54" i="6" s="1"/>
  <c r="H54" i="6"/>
  <c r="J63" i="6"/>
  <c r="J54" i="6" s="1"/>
  <c r="J26" i="6"/>
  <c r="G15" i="6" l="1"/>
  <c r="H15" i="6"/>
  <c r="H13" i="6" s="1"/>
  <c r="J15" i="6"/>
  <c r="J13" i="6"/>
  <c r="I13" i="6" l="1"/>
  <c r="G13" i="6"/>
  <c r="J22" i="4" l="1"/>
  <c r="I22" i="4"/>
  <c r="J7" i="4" l="1"/>
  <c r="J13" i="4"/>
  <c r="J11" i="4" s="1"/>
  <c r="J19" i="4"/>
  <c r="J28" i="4"/>
  <c r="J35" i="4"/>
  <c r="J34" i="4" s="1"/>
  <c r="J53" i="4"/>
  <c r="J58" i="4"/>
  <c r="J75" i="4"/>
  <c r="J67" i="4"/>
  <c r="I75" i="4"/>
  <c r="I67" i="4"/>
  <c r="I58" i="4"/>
  <c r="I53" i="4"/>
  <c r="I35" i="4"/>
  <c r="I28" i="4"/>
  <c r="I19" i="4"/>
  <c r="I13" i="4"/>
  <c r="I11" i="4" s="1"/>
  <c r="I7" i="4"/>
  <c r="J6" i="4" l="1"/>
  <c r="I34" i="4"/>
  <c r="J57" i="4"/>
  <c r="I57" i="4"/>
  <c r="J33" i="4" l="1"/>
  <c r="J27" i="4" s="1"/>
  <c r="I33" i="4"/>
  <c r="I27" i="4" s="1"/>
  <c r="J5" i="4" l="1"/>
  <c r="I6" i="4" l="1"/>
  <c r="I5" i="4" s="1"/>
</calcChain>
</file>

<file path=xl/sharedStrings.xml><?xml version="1.0" encoding="utf-8"?>
<sst xmlns="http://schemas.openxmlformats.org/spreadsheetml/2006/main" count="672" uniqueCount="471">
  <si>
    <t>Obchodní firma nebo jiný název účetní jednotky</t>
  </si>
  <si>
    <t>Označ.</t>
  </si>
  <si>
    <t>číslo řádku</t>
  </si>
  <si>
    <t>Skutečnost v účetním období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</si>
  <si>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</si>
  <si>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</si>
  <si>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</si>
  <si>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</si>
  <si>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</si>
  <si>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</si>
  <si>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</si>
  <si>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</si>
  <si>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</si>
  <si>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</si>
  <si>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</si>
  <si>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</si>
  <si>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</si>
  <si>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</si>
  <si>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</si>
  <si>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</si>
  <si>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</si>
  <si>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021</t>
  </si>
  <si>
    <t>022</t>
  </si>
  <si>
    <t>sledovaném</t>
  </si>
  <si>
    <t>minulém</t>
  </si>
  <si>
    <t>A.1.</t>
  </si>
  <si>
    <t>A.2.</t>
  </si>
  <si>
    <t>019</t>
  </si>
  <si>
    <t>A.3.</t>
  </si>
  <si>
    <t>B.1.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</si>
  <si>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</si>
  <si>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</si>
  <si>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</si>
  <si>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</si>
  <si>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</si>
  <si>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</si>
  <si>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</si>
  <si>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</si>
  <si>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</si>
  <si>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</si>
  <si>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</si>
  <si>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</si>
  <si>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</si>
  <si>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</si>
  <si>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</si>
  <si>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statutárního orgánu jednotky</t>
  </si>
  <si>
    <t>B.2.</t>
  </si>
  <si>
    <t>008</t>
  </si>
  <si>
    <t>B.3.</t>
  </si>
  <si>
    <t>F.</t>
  </si>
  <si>
    <t>IČ</t>
  </si>
  <si>
    <t>4 7 6 7 5 7 7 2</t>
  </si>
  <si>
    <t xml:space="preserve">                                          VÝKAZ ZISKU A ZTRÁTY</t>
  </si>
  <si>
    <t>I.</t>
  </si>
  <si>
    <t>II.</t>
  </si>
  <si>
    <t>A.</t>
  </si>
  <si>
    <t>B.</t>
  </si>
  <si>
    <t>C.</t>
  </si>
  <si>
    <t>D.</t>
  </si>
  <si>
    <t>D.1.</t>
  </si>
  <si>
    <t>D.2.</t>
  </si>
  <si>
    <t>D.2.1.</t>
  </si>
  <si>
    <t>D.2.2.</t>
  </si>
  <si>
    <t>E.</t>
  </si>
  <si>
    <t>E.1.</t>
  </si>
  <si>
    <t>E.1.1.</t>
  </si>
  <si>
    <t>E.1.2.</t>
  </si>
  <si>
    <t>E.2.</t>
  </si>
  <si>
    <t>E.3.</t>
  </si>
  <si>
    <t>III.</t>
  </si>
  <si>
    <t>III.1.</t>
  </si>
  <si>
    <t>020</t>
  </si>
  <si>
    <t>III.2.</t>
  </si>
  <si>
    <t>III.3.</t>
  </si>
  <si>
    <t>F.1.</t>
  </si>
  <si>
    <t>F.2.</t>
  </si>
  <si>
    <t>F.3.</t>
  </si>
  <si>
    <t>F.4.</t>
  </si>
  <si>
    <t>F.5.</t>
  </si>
  <si>
    <t>*</t>
  </si>
  <si>
    <t>*Provozní výsledek hospodaření (+/-)          I.+I.x.+II.+II.x.-A.-B.-C.-D.-E.-F.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</si>
  <si>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</si>
  <si>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</si>
  <si>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</si>
  <si>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</si>
  <si>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</si>
  <si>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</si>
  <si>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</si>
  <si>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</si>
  <si>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</si>
  <si>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</si>
  <si>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</si>
  <si>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</si>
  <si>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</si>
  <si>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</si>
  <si>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</si>
  <si>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</si>
  <si>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</si>
  <si>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IV.</t>
  </si>
  <si>
    <t>Výnosy z dlouhodobého finančního majetku - podíly                                  IV.1…+IV.x</t>
  </si>
  <si>
    <t>IV.1.</t>
  </si>
  <si>
    <t>IV.2.</t>
  </si>
  <si>
    <t>G.</t>
  </si>
  <si>
    <t>V.</t>
  </si>
  <si>
    <t>V.1.</t>
  </si>
  <si>
    <t>V.2.</t>
  </si>
  <si>
    <t>H.</t>
  </si>
  <si>
    <t>VI.</t>
  </si>
  <si>
    <t>VI.1.</t>
  </si>
  <si>
    <t>VI.2.</t>
  </si>
  <si>
    <t>J.</t>
  </si>
  <si>
    <t>J.1.</t>
  </si>
  <si>
    <t>J.2.</t>
  </si>
  <si>
    <t>VII.</t>
  </si>
  <si>
    <t>K.</t>
  </si>
  <si>
    <t>**</t>
  </si>
  <si>
    <t>L.</t>
  </si>
  <si>
    <t>L.1.</t>
  </si>
  <si>
    <t>L.2.</t>
  </si>
  <si>
    <t>M.</t>
  </si>
  <si>
    <t>***</t>
  </si>
  <si>
    <t>055</t>
  </si>
  <si>
    <t>056</t>
  </si>
  <si>
    <t>Náklady vynaložené na prodané podíly                                                       účty 661</t>
  </si>
  <si>
    <t>Výnosy z ostatního dlouhodobého finančního majetku                      V.1…+ V.x</t>
  </si>
  <si>
    <t>Náklady související s ostatním dlouhodobým finančním majetkem     účty 561,565</t>
  </si>
  <si>
    <t>Výnosové úroky a podobné výnosy                                                       VI.1…. -VI.x</t>
  </si>
  <si>
    <t>Úpravy hodnot a rezervy ve finanční oblasti                               účet 574,579</t>
  </si>
  <si>
    <t>Nákladové úroky a podobné náklady                                          J.1…..J.x.</t>
  </si>
  <si>
    <t>Ostatní finanční výnosy                                  účet 661,663,664,666,667,668,669,698</t>
  </si>
  <si>
    <t>Ostatní finanční náklady                        účet 561,563,564,565,566,567,568,569,598</t>
  </si>
  <si>
    <t>Výsledek hospodaření před zdaněním</t>
  </si>
  <si>
    <t xml:space="preserve">Dań z příjmů                                                                                   L.1....L.x.                                                                                                                                                                                                                                       </t>
  </si>
  <si>
    <t>Výsledek hospodaření po zdanění (+/-)                                                ** - L.</t>
  </si>
  <si>
    <t>Převod podílu na výsledku hospodaření společníkům (+/-)                účty 596</t>
  </si>
  <si>
    <t>Výsledek hospodaření za účetní období                                               **- M.</t>
  </si>
  <si>
    <t>Čistý obrat za účetní období = I.+II.+III.+IV.+V.+VI.+VII.</t>
  </si>
  <si>
    <t>Finanční výsledek hospodaření          IV.+V.+VI.+VII.-G-H-I-J-K</t>
  </si>
  <si>
    <t>PASIVA</t>
  </si>
  <si>
    <t>Běžné účetní období</t>
  </si>
  <si>
    <t>Minulé období</t>
  </si>
  <si>
    <t>Běžné období</t>
  </si>
  <si>
    <t>Netto</t>
  </si>
  <si>
    <t>PASIVA CELKEM                                                                     A+B+C+D</t>
  </si>
  <si>
    <t>Vlastní kapitál          A.I.+A.II.+A.III.+A.IV.+A.V.+A.Vi.</t>
  </si>
  <si>
    <t>A.I.</t>
  </si>
  <si>
    <t>A.I.1.</t>
  </si>
  <si>
    <t>Základní kapitál                      A.I.1….+A.I.x.</t>
  </si>
  <si>
    <t>A.I.2.</t>
  </si>
  <si>
    <t>Vlastní podíly (-)                      účty (-)252</t>
  </si>
  <si>
    <t>A.I.3.</t>
  </si>
  <si>
    <t>Změny základního kapitálu    účty (+/-) 419</t>
  </si>
  <si>
    <t>A.II.</t>
  </si>
  <si>
    <t>Ážio a kapitálové fondy          A.II.1….+A.II.x.</t>
  </si>
  <si>
    <t>A.II.1.</t>
  </si>
  <si>
    <t>A.II.2.</t>
  </si>
  <si>
    <t>Kapitálové fondy      A.II.1….+A.2.5.</t>
  </si>
  <si>
    <t>A.II.2.1.</t>
  </si>
  <si>
    <t>Ostatní kapitálové fondy        účty 413</t>
  </si>
  <si>
    <t>A.II.2.2.</t>
  </si>
  <si>
    <t>Oceňovací rozdíly z přecenění majetku a závazků (+/-)   účty (+/-) 414</t>
  </si>
  <si>
    <t>A.II.2.3.</t>
  </si>
  <si>
    <t>A.II.2.4.</t>
  </si>
  <si>
    <t>A.II.2.5.</t>
  </si>
  <si>
    <t>Oceňovací rozdíly z přecenění při přeměnách obchodních korporací (+/-)             účty (+/-)418</t>
  </si>
  <si>
    <t>Rozdíly z přeměn obchodních korporací (+/-)      účty 417</t>
  </si>
  <si>
    <t>Rozdíly z ocenění při přeměnách obchodních korporací (+/-)      účty 418</t>
  </si>
  <si>
    <t>A.III.</t>
  </si>
  <si>
    <t xml:space="preserve">Fondy ze zisku   A.III.1….+A.III.x.                    </t>
  </si>
  <si>
    <t>A.III.1.</t>
  </si>
  <si>
    <t>A.III.2.</t>
  </si>
  <si>
    <t>Statutární a ostatní fondy        účty 423,427</t>
  </si>
  <si>
    <t>A.IV.</t>
  </si>
  <si>
    <t>Výsledek hospodaření minulých let (+/-)    A.IV.1….+A.IV.x.</t>
  </si>
  <si>
    <t>A.IV.1.</t>
  </si>
  <si>
    <t>A.IV.2.</t>
  </si>
  <si>
    <t>Jiný výsledek hospodaření minulých let (+/-) účty 426</t>
  </si>
  <si>
    <t>A.V.</t>
  </si>
  <si>
    <t>Výsledek hospodaření běžného účetního období (+/-)   Aktiva -A.I.-A.II.-A.III.-A.IV.-B-C-D-A.VI.</t>
  </si>
  <si>
    <t>A.VI.</t>
  </si>
  <si>
    <t>Rozhodnuto o zálohové výplatě podílu na zisku (-)     účty 432</t>
  </si>
  <si>
    <t>B.+C.</t>
  </si>
  <si>
    <t>Cizí zdroje</t>
  </si>
  <si>
    <t>Rezervy      B.1….+B.x.</t>
  </si>
  <si>
    <t>Rezerva na důchody a podobné závazky     účty 452</t>
  </si>
  <si>
    <t>Rezerva na daň z příjmů                               účty 453</t>
  </si>
  <si>
    <t>Rezervy podle zvláštních právních předpisů    účty 451</t>
  </si>
  <si>
    <t>B.4.</t>
  </si>
  <si>
    <t>Ostatní rezervy  účty 459</t>
  </si>
  <si>
    <t>Závazky                C.I.+C.II.</t>
  </si>
  <si>
    <t>C.I.</t>
  </si>
  <si>
    <t>Dlouhodobé závazky      C.I.1….+C.1.x.</t>
  </si>
  <si>
    <t>C.I.1.</t>
  </si>
  <si>
    <t>Vydané dluhopisy    C.I.1.1.+C.I.1.1.2.</t>
  </si>
  <si>
    <t>C.I.1.1.</t>
  </si>
  <si>
    <t>Vyměnitelné dluhopisy   účty 473</t>
  </si>
  <si>
    <t>C.I.1.2.</t>
  </si>
  <si>
    <t>Ostatní dluhopisy           účty 473</t>
  </si>
  <si>
    <t>C.I.2.</t>
  </si>
  <si>
    <t>Závazky k úvěrovým institucím   účty 461</t>
  </si>
  <si>
    <t>C.I.3.</t>
  </si>
  <si>
    <t>Dlouhodobé přijaté zálohy   účty 475</t>
  </si>
  <si>
    <t>C.I.4.</t>
  </si>
  <si>
    <t>C.I.5.</t>
  </si>
  <si>
    <t>Závazky z obchodních vztahů  účty 479</t>
  </si>
  <si>
    <t>Dlouhodobé směnky k úhradě   účty 478</t>
  </si>
  <si>
    <t>C.1.6.</t>
  </si>
  <si>
    <t>Závazky - ovládaná nebo ovládající osoba        účty 471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</si>
  <si>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</si>
  <si>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</si>
  <si>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</si>
  <si>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</si>
  <si>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</si>
  <si>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</si>
  <si>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</si>
  <si>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</si>
  <si>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</si>
  <si>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</si>
  <si>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C.1.7.</t>
  </si>
  <si>
    <t>C.1.8.</t>
  </si>
  <si>
    <t>C.1.9.</t>
  </si>
  <si>
    <t>C.1.9.1.</t>
  </si>
  <si>
    <t>C.1.9.2.</t>
  </si>
  <si>
    <t>C.1.9.3.</t>
  </si>
  <si>
    <t>C.II.</t>
  </si>
  <si>
    <t>C.II.1.</t>
  </si>
  <si>
    <t>C.II.1.1.</t>
  </si>
  <si>
    <t>C.II.1.2.</t>
  </si>
  <si>
    <t>C.II.2.</t>
  </si>
  <si>
    <t>C.II.3.</t>
  </si>
  <si>
    <t>C.II.4.</t>
  </si>
  <si>
    <t>C.II.5.</t>
  </si>
  <si>
    <t>C.II.6.</t>
  </si>
  <si>
    <t>C.II.7.</t>
  </si>
  <si>
    <t>C.II.8.</t>
  </si>
  <si>
    <t>C.II.8.1.</t>
  </si>
  <si>
    <t>C.II.8.2.</t>
  </si>
  <si>
    <t>C.II.8.3.</t>
  </si>
  <si>
    <t>C.II.8.4.</t>
  </si>
  <si>
    <t>C.II.8.5.</t>
  </si>
  <si>
    <t>C.II.8.6.</t>
  </si>
  <si>
    <t>C.II.8.7.</t>
  </si>
  <si>
    <t>Závazky ostatní                                     C.I.9.1….+ C.I.9.3.</t>
  </si>
  <si>
    <t>Závazky ke společníkům   účty 364,365,366,367,368</t>
  </si>
  <si>
    <t>Dohadné účty pasivní  účty 389</t>
  </si>
  <si>
    <t>Jiné závazky  účty 372,373,377,379,474,479</t>
  </si>
  <si>
    <t>Krátkodobé závazky                               C.II.1…+C.II.x.</t>
  </si>
  <si>
    <t>Vydané dluhopisy                                   C.II.1.1+C.II.1.2.</t>
  </si>
  <si>
    <t>Vyměnitelné dluhopisy       účty 241</t>
  </si>
  <si>
    <t>Ostatní dluhopisy               účty 241</t>
  </si>
  <si>
    <t>Závazky k úvěrovým institucím      účty 221,231,232</t>
  </si>
  <si>
    <t>Krátkodobé přijaté zálohy              účty 324</t>
  </si>
  <si>
    <t>Závazky z obchodních vztahů        účty 321,325</t>
  </si>
  <si>
    <t>Krátkodobé směnky k úhradě        účty 322</t>
  </si>
  <si>
    <t>Závazky - ovládaná nebo ovládající osoba        účty 361</t>
  </si>
  <si>
    <t>Závazky - podstatný vliv                                     účty 362</t>
  </si>
  <si>
    <t>Závazky ostatní                                     C.II.8.1….+ C.II.8.7.</t>
  </si>
  <si>
    <t>Krátkodobé finanční výpomoci       účty 249</t>
  </si>
  <si>
    <t>Závazky k zaměstnancům              účty 331,333</t>
  </si>
  <si>
    <t>Závazky ze sociálního zabezpečení a zdravotního pojištění   účty 336</t>
  </si>
  <si>
    <t>Stát - daňové závazky a dotace     účty 341,342,343,345,346,347</t>
  </si>
  <si>
    <t>Jiné závazky  účty 372,373,377,379</t>
  </si>
  <si>
    <t>Výdaje příštích období     účty 383</t>
  </si>
  <si>
    <t>Výnosy příštích období    účty 384</t>
  </si>
  <si>
    <t>B.II.1.1.</t>
  </si>
  <si>
    <t>AKTIVA</t>
  </si>
  <si>
    <t>Brutto</t>
  </si>
  <si>
    <t>Korekce</t>
  </si>
  <si>
    <t>B.I.</t>
  </si>
  <si>
    <t>B.I.1.</t>
  </si>
  <si>
    <t>B.I.2.1.</t>
  </si>
  <si>
    <t>B.I.2.2.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</si>
  <si>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</si>
  <si>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</si>
  <si>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</si>
  <si>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</si>
  <si>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</si>
  <si>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</si>
  <si>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</si>
  <si>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</si>
  <si>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</si>
  <si>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</si>
  <si>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AKTIVA CELKEM         A+B+C+D</t>
  </si>
  <si>
    <t>B.I.3.</t>
  </si>
  <si>
    <t>B.I.4.</t>
  </si>
  <si>
    <t>B.I.5.</t>
  </si>
  <si>
    <t>B.I.5.1.</t>
  </si>
  <si>
    <t>B.I.5.2.</t>
  </si>
  <si>
    <t>B.II.</t>
  </si>
  <si>
    <t>B.II.1.</t>
  </si>
  <si>
    <t>B.II.1.2.</t>
  </si>
  <si>
    <t>B.II.2.</t>
  </si>
  <si>
    <t>B.II.3.</t>
  </si>
  <si>
    <t>B.II.4.</t>
  </si>
  <si>
    <t>B.II.4.1.</t>
  </si>
  <si>
    <t>B.II.4.2.</t>
  </si>
  <si>
    <t>B.II.4.3.</t>
  </si>
  <si>
    <t>B.II.5.</t>
  </si>
  <si>
    <t>B.II.5.1.</t>
  </si>
  <si>
    <t>B.II.5.2.</t>
  </si>
  <si>
    <t>B.III.</t>
  </si>
  <si>
    <t>B.III.1</t>
  </si>
  <si>
    <t>B.III.2.</t>
  </si>
  <si>
    <t>B.III.3.</t>
  </si>
  <si>
    <t>B.III.4.</t>
  </si>
  <si>
    <t>B.III.5.</t>
  </si>
  <si>
    <t>B.III.6.</t>
  </si>
  <si>
    <t>B.III.7.</t>
  </si>
  <si>
    <t>B.III.7.1.</t>
  </si>
  <si>
    <t>B.III.7.2.</t>
  </si>
  <si>
    <t>C.I.3.1.</t>
  </si>
  <si>
    <t>C.I.3.2.</t>
  </si>
  <si>
    <t>C.II.1.3.</t>
  </si>
  <si>
    <t>C.II.1.4.</t>
  </si>
  <si>
    <t>C.II.1.5.</t>
  </si>
  <si>
    <t>C.II.1.5.1.</t>
  </si>
  <si>
    <t>C.II.1.5.2.</t>
  </si>
  <si>
    <t>C.II.1.5.3.</t>
  </si>
  <si>
    <t>C.II.1.5.4.</t>
  </si>
  <si>
    <t>C.II.2.1.</t>
  </si>
  <si>
    <t>C.II.2.2.</t>
  </si>
  <si>
    <t>C.II.2.3.</t>
  </si>
  <si>
    <t>C.II.2.4.</t>
  </si>
  <si>
    <t>C.II.2.4.2.</t>
  </si>
  <si>
    <t>C.II.2.4.3.</t>
  </si>
  <si>
    <t>C.II.2.4.4.</t>
  </si>
  <si>
    <t>C.II.2.4.5.</t>
  </si>
  <si>
    <t>C.II.2.4.6.</t>
  </si>
  <si>
    <t>C.III.1.</t>
  </si>
  <si>
    <t>C.III.2.</t>
  </si>
  <si>
    <t>C.IV.</t>
  </si>
  <si>
    <t>C.IV.1.</t>
  </si>
  <si>
    <t>C.IV.2.</t>
  </si>
  <si>
    <t>D.3.</t>
  </si>
  <si>
    <t>Dlouhodobý nehmotný majetek      B.I.1….+B.I.x.</t>
  </si>
  <si>
    <t>Ocenitelná práva        B.I.2.1+B.I.2.2.</t>
  </si>
  <si>
    <t>Software    účty 013 (-073),(-)091 AÚ</t>
  </si>
  <si>
    <t>Ostatní ocenitelná práva účty 014,(-)074,(-)091 AÚ</t>
  </si>
  <si>
    <t>Goodwill  účty 015 (-)075,(-) 091 AÚ</t>
  </si>
  <si>
    <t xml:space="preserve">Ostatní dlouhodobý nehmotný majetek  účty 019,(-)079   (-)091 AÚ             </t>
  </si>
  <si>
    <t>Poskytnuté zálohy na dlouhodobý nehmotný majetek      účty 051, (-)095 AÚ</t>
  </si>
  <si>
    <t>Nedokončený dlouhodobý nehmotný majetek                  účty 041,(-)093</t>
  </si>
  <si>
    <t>Pozemky   účty 031,(-) 092 AÚ</t>
  </si>
  <si>
    <t>Stavby    účty 021, (-)081,(-)092 AÚ</t>
  </si>
  <si>
    <t xml:space="preserve">Hmotné movité věci a jejich soubory  účty 022,(-)082,     (-)092 AÚ     </t>
  </si>
  <si>
    <t>Oceňovací rozdíl k nabytému majetku účty 097,(-)098</t>
  </si>
  <si>
    <t>Ostatní dlouhodobý hmotný majetek                                  B.II.4.1….+B.I.4.3.</t>
  </si>
  <si>
    <t>Pěstitelské celky trvalých porostů                                       účty 025,(-)085,,(-)092 AÚ</t>
  </si>
  <si>
    <t>Dospělá zvířata a jejich skupiny                                              účty 026,(-)086,(-)092 AÚ</t>
  </si>
  <si>
    <t>Jiný dlouhodobý hmotný majetek                                             účty 029,032,)-)089,(-)092 AÚ</t>
  </si>
  <si>
    <t>Nedokončený dlouhodobý hmotný majetek                  účty 042,(-)094</t>
  </si>
  <si>
    <t xml:space="preserve">Poskytnuté zálohy na dlouhodobý hmotný majetek            052,(-)095 AÚ </t>
  </si>
  <si>
    <t>Dlouhodobý finanční majetek B.III.1….+B.III.x.</t>
  </si>
  <si>
    <t>Podíly - podstatný vliv   účty 043, 062,(-)096 AÚ</t>
  </si>
  <si>
    <t>Zápůjčky a úvěry - podstatný vliv    účty 067,(-)096 AÚ</t>
  </si>
  <si>
    <t>Ostatní dlouhodobé cenné papíry a podíly                         účty 043,063,065,(-)096 AÚ</t>
  </si>
  <si>
    <t>B.I.2.</t>
  </si>
  <si>
    <t>Dlouhodobý hmotný majetek   B.II.1…+B.II.x.</t>
  </si>
  <si>
    <t>Pozemky a stavby     B.II.1.1.+ B.II.1.2.</t>
  </si>
  <si>
    <t>Zápůjčka a úvěry ostatní                 účty 068,(-)096 AÚ</t>
  </si>
  <si>
    <t>Ostatní dlouhodobý finanční majetek   B.III.7.1.+B.III.7.2.</t>
  </si>
  <si>
    <t>Jiný dlouhodobý finanční majetek účty 043,069,(-)096AÚ</t>
  </si>
  <si>
    <t>Poskytnuté zálohy na dlouhodobý finanční majetek             účty 053,(-)095 AÚ</t>
  </si>
  <si>
    <t>Oběžná aktiva                         C.I.+C.II.+C.III.+C.IV.</t>
  </si>
  <si>
    <t>Zásoby                                      C.I.1.+….C.I.x.</t>
  </si>
  <si>
    <t>Materiál                   účty 111,112,119,(-)191</t>
  </si>
  <si>
    <t>Nedokončená výroba a polotovary                                       účty 121,122,(-)192,(-)193</t>
  </si>
  <si>
    <t>Výrobky a zboží     C.I.3.1.+C.I.3.2.</t>
  </si>
  <si>
    <t>Výrobky                   účty 123, (-)194</t>
  </si>
  <si>
    <t>Zboží                        účty131,132,139,(-)196</t>
  </si>
  <si>
    <t>Mladá a ostatní zvířata a jejich skupiny  účty 124,(-)195</t>
  </si>
  <si>
    <t>Poskytnuté zálohy na zásoby                                          účty 151,152,153(-)197,(-)198,(-)199</t>
  </si>
  <si>
    <t>Pohledávky              C.II.1.+C.II.2.</t>
  </si>
  <si>
    <t>Dlouhodobé pohledávky   C.II.1.1.+C.II.1.2.</t>
  </si>
  <si>
    <t>Pohledávky z obchodních vztahů  účty 311,313,315,          (-)391 AÚ</t>
  </si>
  <si>
    <t>Pohledávky - ovládaná nebo ovládající osoba                     účty351,(-)391 AÚ</t>
  </si>
  <si>
    <t>Pohledávky - podstatný vliv   účty 352,(-)391 AÚ</t>
  </si>
  <si>
    <t>Odložená daňová pohledávka      účty 481</t>
  </si>
  <si>
    <t>Pohledávky za společníky  účty 354,355,358,(-)391 AÚ</t>
  </si>
  <si>
    <t>Pohledávky ostatní    C.II.1.5.1…+C.II.1.5.4.</t>
  </si>
  <si>
    <t>Dlouhodobé poskytnuté zálohy     účty 314,(-)391 AÚ</t>
  </si>
  <si>
    <t>Dohadné účty aktivní      účty 388</t>
  </si>
  <si>
    <t>Jiné pohledávky  účty 335,371,373,374,375,376,378,         (-)391 AÚ</t>
  </si>
  <si>
    <t>Krátkodobé pohledávky   C.II.2.1.+…C.II.2.x.</t>
  </si>
  <si>
    <t>Pohledávky z obchodních vztahů   účty 311,313,315,            (-)391 AÚ</t>
  </si>
  <si>
    <t>Pohledávky -ovládaná nebo ovládající osoba                      účty 351,(-)391 AÚ</t>
  </si>
  <si>
    <t>Pohledávky - ostatní   C.II.2.4.1….+C.II.2.4.5.</t>
  </si>
  <si>
    <t>Sociální zabezpečení a zdravotní pojištění                     účty 336,(-)391</t>
  </si>
  <si>
    <t>Podíly - ovládaná nebo ovládající osoba                               účty 254,259,(-)291 AÚ</t>
  </si>
  <si>
    <t>Ostatní krátkodobý finanční majetek                                     účty 251,253,256,257,259,(-)291 AÚ</t>
  </si>
  <si>
    <t>Peněžní prostředky        C.IV.1….+C.IV.x.</t>
  </si>
  <si>
    <t>Peněžní prostředky v  pokladně   účty 211,213,261</t>
  </si>
  <si>
    <t>Peněžní prostředky na účtech   účty 221,261</t>
  </si>
  <si>
    <t>Časové rozlišení aktiv        D.1….+D.x.</t>
  </si>
  <si>
    <t>Náklady příštích období        účty 381</t>
  </si>
  <si>
    <t>Komplexní náklady příštích období   účty 382</t>
  </si>
  <si>
    <t>Příjmy příštích období              účty 385</t>
  </si>
  <si>
    <t>Krátkodobé poskytnuté zálohy 314 AÚ</t>
  </si>
  <si>
    <t>C.III.</t>
  </si>
  <si>
    <t>Krátkodobý finanční majetek</t>
  </si>
  <si>
    <t>Ostatní výnosy z ostat.dlouh.majetku</t>
  </si>
  <si>
    <t xml:space="preserve">   VÝKAZ ZISKU A ZTRÁTY </t>
  </si>
  <si>
    <t xml:space="preserve">ROZVAHA </t>
  </si>
  <si>
    <t>Stálá aktiva</t>
  </si>
  <si>
    <t>Nehmotné výsledky  vývoje  účty 012(-072),  (-)091  AÚ</t>
  </si>
  <si>
    <t>Poskytnuté zálohy na dlouhodobý hmotný majetek a nedokonč.dl.hm.majetek         B.II.5.1.+B.5.2.</t>
  </si>
  <si>
    <t>Poskytnuté zálohy na dlouhodobý nehmotný majetek a nedokonč.dl.nehm.majtek    B.I.5.1.+ B.I.5.2.</t>
  </si>
  <si>
    <t>Podíly ovládaná nebo ovládající osoba</t>
  </si>
  <si>
    <t>Zápůjčky- ovládaná nebo ovládající osoba</t>
  </si>
  <si>
    <t>Ostatní rezervní fondy              účty 421, 422</t>
  </si>
  <si>
    <t>Nerozdělený zisk minulých let nebo neuhrazená ztráta min.let +/-</t>
  </si>
  <si>
    <t>Časové rozlišení pasiv    D.1….+D.x.</t>
  </si>
  <si>
    <t>Náklady na sociální zabezpečení a zdravotní pojištění         účty 524,525,526</t>
  </si>
  <si>
    <t>Úpravy hodnot dlouhodobého hmotného a nehmotného majetku    E.1.1+E.1.2.</t>
  </si>
  <si>
    <t xml:space="preserve">Úpravy hodnot dlouhodobého hmotného a nehmotného majetku - trvalé  účty                 551,557                          </t>
  </si>
  <si>
    <t>Výnosy z podílů - ovládaná nebo ovládající osoba                              účty 661,665</t>
  </si>
  <si>
    <t>Ostatní výnosy z podílů                                                                 účty 661,665</t>
  </si>
  <si>
    <t xml:space="preserve">Výnosy z ostatního dlouhodobého finančního majetku - ovládaná nebo ovládající  osoba  účty 661,665    </t>
  </si>
  <si>
    <t>Nákladové úroky a podobné náklady - ovdaná nebo ovládající osoba  účet 582</t>
  </si>
  <si>
    <t>Ostatní nákladové úroky a podobné náklady                                           účty 582</t>
  </si>
  <si>
    <t>Daň z příjmů splatná                                                    účty 591,593,595,599</t>
  </si>
  <si>
    <t>Daň z příjmů odložená                                                                           účty 592</t>
  </si>
  <si>
    <t>Prodaný materiál</t>
  </si>
  <si>
    <t>Sestaveno dne :</t>
  </si>
  <si>
    <t>Ostatní výnosové úroky a podobné výnosy                              účet 662,665</t>
  </si>
  <si>
    <t>Výnosové úroky a podobné výnosy - ovládaná nebo ovládající osoba   účty 662.665</t>
  </si>
  <si>
    <t>Základní kapitál                      účet 411</t>
  </si>
  <si>
    <t>Vodohospodářská společnost Olomouc,a.s.</t>
  </si>
  <si>
    <t>Tovární 1059/41, 772 11 Olomouc - Hodolany</t>
  </si>
  <si>
    <t>Předmět podnikání: výroba, obchod a služby neuvedené v přílohách 1 až 3 živnostenského zákona</t>
  </si>
  <si>
    <t>Právní forma jednotky: akciová společnost</t>
  </si>
  <si>
    <t xml:space="preserve"> Tovární 1059/41, 772 11 Olomouc - Hodolany</t>
  </si>
  <si>
    <t>Ážio                                           účty 412</t>
  </si>
  <si>
    <t>Stát - daňové pohledávky, účty 341,342,343,345,(-)391 AÚ</t>
  </si>
  <si>
    <t>Pohledávky za společníky, účty 354,355,358,(-)391 AÚ</t>
  </si>
  <si>
    <t>Sídlo nebo bydliště účetní jednotky a místo podnikání liší-li se od bydliště</t>
  </si>
  <si>
    <t>Sídlo nebo bydliště účetní jednotky a  místo podnikání liší-li se od bydliště</t>
  </si>
  <si>
    <t xml:space="preserve">   ( v tisících Kč )</t>
  </si>
  <si>
    <t>( v tisících Kč )</t>
  </si>
  <si>
    <t>C.II.2.4.1.</t>
  </si>
  <si>
    <t>068</t>
  </si>
  <si>
    <t>Tržby z prodeje výrobků a služeb                                      účty 601, 602</t>
  </si>
  <si>
    <t>Tržby za prodej zboží                                                           účty 604</t>
  </si>
  <si>
    <t>Výkonová spotřeba                                                              A.1….+A.x.</t>
  </si>
  <si>
    <t>Náklady vynaložené na prodané zboží                             účty 504</t>
  </si>
  <si>
    <t>Spotřeba materiálu a energie                                            účty 501,502,503</t>
  </si>
  <si>
    <t>Služby                                                                                     účty 511,512,513,518</t>
  </si>
  <si>
    <t>Aktivace (-)                                                                            účty 585,586,587,588</t>
  </si>
  <si>
    <t>Změna stavu zásob vlastní činností  (*/-)                        účty 581,582,583,584</t>
  </si>
  <si>
    <t>Osobní náklady                                                                     D.1…+D.x</t>
  </si>
  <si>
    <t>Mzdové náklady                                                                   účty 521,522,523</t>
  </si>
  <si>
    <t>Náklady na sociální zabezpečení,zdravotní pojištění a ostatní n.   D.2.1+D.2.2.</t>
  </si>
  <si>
    <t>Ostatní náklady                                                                             účty 527,528</t>
  </si>
  <si>
    <t>Úprava  hodnot v provozní oblasti                                              E.1….+E.x.</t>
  </si>
  <si>
    <t xml:space="preserve">Úpravy hodnot dlouhodobého hmotného a nehmotného majetku - dočasné  účty  559                          </t>
  </si>
  <si>
    <t>Jiné provozní výnosy                                                    účty 644,646,647,648.697</t>
  </si>
  <si>
    <t>Úpravy hodnot zásob                                                    účty 559</t>
  </si>
  <si>
    <t>Úpravy hodnot pohledávek                                          účty 558,559</t>
  </si>
  <si>
    <t>Ostatní provozní výnosy                                                III.1….+III.x.</t>
  </si>
  <si>
    <t>Tržby z prodaného dlouhodobého majektu              účet 641</t>
  </si>
  <si>
    <t>Tržby z prodaného materiálu                                      účet 642</t>
  </si>
  <si>
    <t>Ostatní provozní náklady                                             F.1…+F.x</t>
  </si>
  <si>
    <t>Zůstatková cena prodaného dlouhodobého majetku         účty 541</t>
  </si>
  <si>
    <t>Daně a poplatky v provozní oblasti                            účty 531,532,538</t>
  </si>
  <si>
    <t>Rezervy v provozní oblasti a komplexní náklady příštích obd.-účty 552,554,555</t>
  </si>
  <si>
    <t>Jiné provozní náklady                              účty 543,544,545,546,547,548,549,597</t>
  </si>
  <si>
    <t>Závazky - podstatný vliv                                         účty 472</t>
  </si>
  <si>
    <t>Odložený daňový závazek                                     účty 481</t>
  </si>
  <si>
    <t>k 31.12.2022</t>
  </si>
  <si>
    <t>Podpisový záznam fyzické osoby, která je účetní jednotkou, nebo</t>
  </si>
  <si>
    <t>Pohledávky za upsaný základní kapitál     účty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</si>
</sst>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7" fillId="3" borderId="8" xfId="0" applyNumberFormat="1" applyFont="1" applyFill="1" applyBorder="1" applyAlignment="1">
      <alignment horizontal="right" vertical="center"/>
    </xf>
    <xf numFmtId="3" fontId="7" fillId="3" borderId="26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3" borderId="8" xfId="0" applyNumberFormat="1" applyFont="1" applyFill="1" applyBorder="1" applyAlignment="1">
      <alignment vertical="center"/>
    </xf>
    <xf numFmtId="3" fontId="7" fillId="3" borderId="26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shrinkToFit="1"/>
    </xf>
    <xf numFmtId="3" fontId="7" fillId="2" borderId="37" xfId="0" applyNumberFormat="1" applyFont="1" applyFill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7" fillId="3" borderId="25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3" fontId="7" fillId="3" borderId="24" xfId="0" applyNumberFormat="1" applyFont="1" applyFill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pageSetUpPr fitToPage="1"/>
  </sheetPr>
  <dimension ref="A1:K90"/>
  <sheetViews>
    <sheetView zoomScale="110" zoomScaleNormal="110" workbookViewId="0">
      <selection activeCell="N27" sqref="N27"/>
    </sheetView>
  </sheetViews>
  <sheetFormatPr defaultRowHeight="15" x14ac:dyDescent="0.25"/>
  <cols>
    <col min="1" max="1" width="6.28515625" style="2" customWidth="1"/>
    <col min="2" max="6" width="9.140625" style="2"/>
    <col min="7" max="7" width="9.7109375" style="2" customWidth="1"/>
    <col min="8" max="8" width="6.5703125" style="2" customWidth="1"/>
    <col min="9" max="9" width="9.28515625" style="2" customWidth="1"/>
    <col min="10" max="10" width="10.140625" style="2" customWidth="1"/>
    <col min="11" max="16384" width="9.140625" style="2"/>
  </cols>
  <sheetData>
    <row r="1" spans="1:10" x14ac:dyDescent="0.25">
      <c r="A1" s="87" t="s">
        <v>401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.75" customHeight="1" x14ac:dyDescent="0.25">
      <c r="A2" s="1"/>
      <c r="B2" s="1"/>
      <c r="C2" s="3"/>
      <c r="D2" s="3"/>
      <c r="E2" s="3"/>
      <c r="F2" s="3"/>
      <c r="H2" s="1"/>
      <c r="I2" s="1"/>
      <c r="J2" s="1"/>
    </row>
    <row r="3" spans="1:10" x14ac:dyDescent="0.25">
      <c r="A3" s="87" t="s">
        <v>468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5">
      <c r="A4" s="88" t="s">
        <v>438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1"/>
      <c r="B5" s="1"/>
      <c r="C5" s="1"/>
      <c r="D5" s="1"/>
      <c r="E5" s="5"/>
      <c r="F5" s="86" t="s">
        <v>0</v>
      </c>
      <c r="G5" s="86"/>
      <c r="H5" s="86"/>
      <c r="I5" s="86"/>
      <c r="J5" s="86"/>
    </row>
    <row r="6" spans="1:10" x14ac:dyDescent="0.25">
      <c r="A6" s="1"/>
      <c r="B6" s="15" t="s">
        <v>50</v>
      </c>
      <c r="C6" s="5"/>
      <c r="E6" s="1"/>
      <c r="F6" s="74" t="s">
        <v>427</v>
      </c>
      <c r="G6" s="74"/>
      <c r="H6" s="74"/>
      <c r="I6" s="74"/>
      <c r="J6" s="74"/>
    </row>
    <row r="7" spans="1:10" ht="15" customHeight="1" x14ac:dyDescent="0.25">
      <c r="A7" s="1"/>
      <c r="B7" s="15" t="s">
        <v>51</v>
      </c>
      <c r="C7" s="5"/>
      <c r="D7" s="1"/>
      <c r="E7" s="1"/>
      <c r="F7" s="85" t="s">
        <v>436</v>
      </c>
      <c r="G7" s="85"/>
      <c r="H7" s="85"/>
      <c r="I7" s="85"/>
      <c r="J7" s="85"/>
    </row>
    <row r="8" spans="1:10" x14ac:dyDescent="0.25">
      <c r="A8" s="1"/>
      <c r="B8" s="1"/>
      <c r="D8" s="4"/>
      <c r="E8" s="4"/>
      <c r="F8" s="85"/>
      <c r="G8" s="85"/>
      <c r="H8" s="85"/>
      <c r="I8" s="85"/>
      <c r="J8" s="85"/>
    </row>
    <row r="9" spans="1:10" x14ac:dyDescent="0.25">
      <c r="A9" s="1"/>
      <c r="B9" s="1"/>
      <c r="C9" s="1"/>
      <c r="D9" s="1"/>
      <c r="E9" s="1"/>
      <c r="F9" s="74" t="s">
        <v>431</v>
      </c>
      <c r="G9" s="75"/>
      <c r="H9" s="75"/>
      <c r="I9" s="75"/>
      <c r="J9" s="75"/>
    </row>
    <row r="10" spans="1:10" ht="15.75" thickBot="1" x14ac:dyDescent="0.3">
      <c r="A10" s="1"/>
      <c r="E10" s="1"/>
      <c r="F10" s="1"/>
      <c r="G10" s="76"/>
      <c r="H10" s="76"/>
      <c r="I10" s="76"/>
      <c r="J10" s="1"/>
    </row>
    <row r="11" spans="1:10" x14ac:dyDescent="0.25">
      <c r="A11" s="77" t="s">
        <v>1</v>
      </c>
      <c r="B11" s="79" t="s">
        <v>52</v>
      </c>
      <c r="C11" s="79"/>
      <c r="D11" s="79"/>
      <c r="E11" s="79"/>
      <c r="F11" s="79"/>
      <c r="G11" s="79"/>
      <c r="H11" s="81" t="s">
        <v>2</v>
      </c>
      <c r="I11" s="83" t="s">
        <v>3</v>
      </c>
      <c r="J11" s="84"/>
    </row>
    <row r="12" spans="1:10" ht="15.75" thickBot="1" x14ac:dyDescent="0.3">
      <c r="A12" s="78"/>
      <c r="B12" s="80"/>
      <c r="C12" s="80"/>
      <c r="D12" s="80"/>
      <c r="E12" s="80"/>
      <c r="F12" s="80"/>
      <c r="G12" s="80"/>
      <c r="H12" s="82"/>
      <c r="I12" s="53" t="s">
        <v>23</v>
      </c>
      <c r="J12" s="43" t="s">
        <v>24</v>
      </c>
    </row>
    <row r="13" spans="1:10" x14ac:dyDescent="0.25">
      <c r="A13" s="34" t="s">
        <v>53</v>
      </c>
      <c r="B13" s="92" t="s">
        <v>441</v>
      </c>
      <c r="C13" s="93"/>
      <c r="D13" s="93"/>
      <c r="E13" s="93"/>
      <c r="F13" s="93"/>
      <c r="G13" s="94"/>
      <c r="H13" s="50" t="s">
        <v>4</v>
      </c>
      <c r="I13" s="73">
        <v>83936</v>
      </c>
      <c r="J13" s="47">
        <v>73963</v>
      </c>
    </row>
    <row r="14" spans="1:10" x14ac:dyDescent="0.25">
      <c r="A14" s="23" t="s">
        <v>54</v>
      </c>
      <c r="B14" s="89" t="s">
        <v>442</v>
      </c>
      <c r="C14" s="90"/>
      <c r="D14" s="90"/>
      <c r="E14" s="90"/>
      <c r="F14" s="90"/>
      <c r="G14" s="90"/>
      <c r="H14" s="49" t="s">
        <v>5</v>
      </c>
      <c r="I14" s="56"/>
      <c r="J14" s="24"/>
    </row>
    <row r="15" spans="1:10" x14ac:dyDescent="0.25">
      <c r="A15" s="23" t="s">
        <v>55</v>
      </c>
      <c r="B15" s="89" t="s">
        <v>443</v>
      </c>
      <c r="C15" s="90"/>
      <c r="D15" s="90"/>
      <c r="E15" s="90"/>
      <c r="F15" s="90"/>
      <c r="G15" s="90"/>
      <c r="H15" s="49" t="s">
        <v>6</v>
      </c>
      <c r="I15" s="55">
        <f>I16+I17+I18</f>
        <v>9087</v>
      </c>
      <c r="J15" s="25">
        <f t="shared" ref="J15" si="0">J16+J17+J18</f>
        <v>3941</v>
      </c>
    </row>
    <row r="16" spans="1:10" ht="14.45" customHeight="1" x14ac:dyDescent="0.25">
      <c r="A16" s="23" t="s">
        <v>25</v>
      </c>
      <c r="B16" s="95" t="s">
        <v>444</v>
      </c>
      <c r="C16" s="96"/>
      <c r="D16" s="96"/>
      <c r="E16" s="96"/>
      <c r="F16" s="96"/>
      <c r="G16" s="97"/>
      <c r="H16" s="49" t="s">
        <v>7</v>
      </c>
      <c r="I16" s="56"/>
      <c r="J16" s="24"/>
    </row>
    <row r="17" spans="1:10" x14ac:dyDescent="0.25">
      <c r="A17" s="23" t="s">
        <v>26</v>
      </c>
      <c r="B17" s="89" t="s">
        <v>445</v>
      </c>
      <c r="C17" s="90"/>
      <c r="D17" s="90"/>
      <c r="E17" s="90"/>
      <c r="F17" s="90"/>
      <c r="G17" s="91"/>
      <c r="H17" s="49" t="s">
        <v>8</v>
      </c>
      <c r="I17" s="56">
        <v>901</v>
      </c>
      <c r="J17" s="24">
        <v>383</v>
      </c>
    </row>
    <row r="18" spans="1:10" x14ac:dyDescent="0.25">
      <c r="A18" s="23" t="s">
        <v>28</v>
      </c>
      <c r="B18" s="89" t="s">
        <v>446</v>
      </c>
      <c r="C18" s="90"/>
      <c r="D18" s="90"/>
      <c r="E18" s="90"/>
      <c r="F18" s="90"/>
      <c r="G18" s="91"/>
      <c r="H18" s="49" t="s">
        <v>9</v>
      </c>
      <c r="I18" s="56">
        <v>8186</v>
      </c>
      <c r="J18" s="24">
        <v>3558</v>
      </c>
    </row>
    <row r="19" spans="1:10" x14ac:dyDescent="0.25">
      <c r="A19" s="23" t="s">
        <v>56</v>
      </c>
      <c r="B19" s="89" t="s">
        <v>448</v>
      </c>
      <c r="C19" s="90"/>
      <c r="D19" s="90"/>
      <c r="E19" s="90"/>
      <c r="F19" s="90"/>
      <c r="G19" s="91"/>
      <c r="H19" s="49" t="s">
        <v>10</v>
      </c>
      <c r="I19" s="56"/>
      <c r="J19" s="24"/>
    </row>
    <row r="20" spans="1:10" x14ac:dyDescent="0.25">
      <c r="A20" s="23" t="s">
        <v>57</v>
      </c>
      <c r="B20" s="95" t="s">
        <v>447</v>
      </c>
      <c r="C20" s="96"/>
      <c r="D20" s="96"/>
      <c r="E20" s="96"/>
      <c r="F20" s="96"/>
      <c r="G20" s="97"/>
      <c r="H20" s="49" t="s">
        <v>47</v>
      </c>
      <c r="I20" s="56">
        <v>-227</v>
      </c>
      <c r="J20" s="24">
        <v>-604</v>
      </c>
    </row>
    <row r="21" spans="1:10" x14ac:dyDescent="0.25">
      <c r="A21" s="23" t="s">
        <v>58</v>
      </c>
      <c r="B21" s="89" t="s">
        <v>449</v>
      </c>
      <c r="C21" s="90"/>
      <c r="D21" s="90"/>
      <c r="E21" s="90"/>
      <c r="F21" s="90"/>
      <c r="G21" s="91"/>
      <c r="H21" s="49" t="s">
        <v>11</v>
      </c>
      <c r="I21" s="55">
        <f>I22+I23</f>
        <v>15778</v>
      </c>
      <c r="J21" s="25">
        <f t="shared" ref="J21" si="1">J22+J23</f>
        <v>13711</v>
      </c>
    </row>
    <row r="22" spans="1:10" ht="14.45" customHeight="1" x14ac:dyDescent="0.25">
      <c r="A22" s="23" t="s">
        <v>59</v>
      </c>
      <c r="B22" s="95" t="s">
        <v>450</v>
      </c>
      <c r="C22" s="96"/>
      <c r="D22" s="96"/>
      <c r="E22" s="96"/>
      <c r="F22" s="96"/>
      <c r="G22" s="97"/>
      <c r="H22" s="49" t="s">
        <v>12</v>
      </c>
      <c r="I22" s="56">
        <v>11411</v>
      </c>
      <c r="J22" s="24">
        <v>9937</v>
      </c>
    </row>
    <row r="23" spans="1:10" ht="14.45" customHeight="1" x14ac:dyDescent="0.25">
      <c r="A23" s="23" t="s">
        <v>60</v>
      </c>
      <c r="B23" s="89" t="s">
        <v>451</v>
      </c>
      <c r="C23" s="90"/>
      <c r="D23" s="90"/>
      <c r="E23" s="90"/>
      <c r="F23" s="90"/>
      <c r="G23" s="91"/>
      <c r="H23" s="49" t="s">
        <v>13</v>
      </c>
      <c r="I23" s="55">
        <f>I24+I25</f>
        <v>4367</v>
      </c>
      <c r="J23" s="25">
        <f t="shared" ref="J23" si="2">J24+J25</f>
        <v>3774</v>
      </c>
    </row>
    <row r="24" spans="1:10" x14ac:dyDescent="0.25">
      <c r="A24" s="23" t="s">
        <v>61</v>
      </c>
      <c r="B24" s="95" t="s">
        <v>412</v>
      </c>
      <c r="C24" s="96"/>
      <c r="D24" s="96"/>
      <c r="E24" s="96"/>
      <c r="F24" s="96"/>
      <c r="G24" s="97"/>
      <c r="H24" s="49" t="s">
        <v>14</v>
      </c>
      <c r="I24" s="56">
        <v>3811</v>
      </c>
      <c r="J24" s="24">
        <v>3319</v>
      </c>
    </row>
    <row r="25" spans="1:10" x14ac:dyDescent="0.25">
      <c r="A25" s="23" t="s">
        <v>62</v>
      </c>
      <c r="B25" s="95" t="s">
        <v>452</v>
      </c>
      <c r="C25" s="96"/>
      <c r="D25" s="96"/>
      <c r="E25" s="96"/>
      <c r="F25" s="96"/>
      <c r="G25" s="97"/>
      <c r="H25" s="49" t="s">
        <v>15</v>
      </c>
      <c r="I25" s="56">
        <v>556</v>
      </c>
      <c r="J25" s="24">
        <v>455</v>
      </c>
    </row>
    <row r="26" spans="1:10" x14ac:dyDescent="0.25">
      <c r="A26" s="23" t="s">
        <v>63</v>
      </c>
      <c r="B26" s="89" t="s">
        <v>453</v>
      </c>
      <c r="C26" s="90"/>
      <c r="D26" s="90"/>
      <c r="E26" s="90"/>
      <c r="F26" s="90"/>
      <c r="G26" s="91"/>
      <c r="H26" s="49" t="s">
        <v>16</v>
      </c>
      <c r="I26" s="55">
        <f t="shared" ref="I26:J26" si="3">I27+I30+I31</f>
        <v>40920</v>
      </c>
      <c r="J26" s="25">
        <f t="shared" si="3"/>
        <v>33128</v>
      </c>
    </row>
    <row r="27" spans="1:10" ht="21" customHeight="1" x14ac:dyDescent="0.25">
      <c r="A27" s="23" t="s">
        <v>64</v>
      </c>
      <c r="B27" s="95" t="s">
        <v>413</v>
      </c>
      <c r="C27" s="96"/>
      <c r="D27" s="96"/>
      <c r="E27" s="96"/>
      <c r="F27" s="96"/>
      <c r="G27" s="97"/>
      <c r="H27" s="49" t="s">
        <v>17</v>
      </c>
      <c r="I27" s="55">
        <f t="shared" ref="I27:J27" si="4">I28+I29</f>
        <v>40920</v>
      </c>
      <c r="J27" s="25">
        <f t="shared" si="4"/>
        <v>33442</v>
      </c>
    </row>
    <row r="28" spans="1:10" ht="22.5" customHeight="1" x14ac:dyDescent="0.25">
      <c r="A28" s="34" t="s">
        <v>65</v>
      </c>
      <c r="B28" s="95" t="s">
        <v>414</v>
      </c>
      <c r="C28" s="96"/>
      <c r="D28" s="96"/>
      <c r="E28" s="96"/>
      <c r="F28" s="96"/>
      <c r="G28" s="97"/>
      <c r="H28" s="50" t="s">
        <v>18</v>
      </c>
      <c r="I28" s="58">
        <v>40920</v>
      </c>
      <c r="J28" s="46">
        <v>33442</v>
      </c>
    </row>
    <row r="29" spans="1:10" ht="28.9" customHeight="1" x14ac:dyDescent="0.25">
      <c r="A29" s="34" t="s">
        <v>66</v>
      </c>
      <c r="B29" s="95" t="s">
        <v>454</v>
      </c>
      <c r="C29" s="96"/>
      <c r="D29" s="96"/>
      <c r="E29" s="96"/>
      <c r="F29" s="96"/>
      <c r="G29" s="97"/>
      <c r="H29" s="49" t="s">
        <v>19</v>
      </c>
      <c r="I29" s="56"/>
      <c r="J29" s="24"/>
    </row>
    <row r="30" spans="1:10" x14ac:dyDescent="0.25">
      <c r="A30" s="23" t="s">
        <v>67</v>
      </c>
      <c r="B30" s="89" t="s">
        <v>456</v>
      </c>
      <c r="C30" s="90"/>
      <c r="D30" s="90"/>
      <c r="E30" s="90"/>
      <c r="F30" s="90"/>
      <c r="G30" s="91"/>
      <c r="H30" s="49" t="s">
        <v>20</v>
      </c>
      <c r="I30" s="56"/>
      <c r="J30" s="24"/>
    </row>
    <row r="31" spans="1:10" x14ac:dyDescent="0.25">
      <c r="A31" s="23" t="s">
        <v>68</v>
      </c>
      <c r="B31" s="89" t="s">
        <v>457</v>
      </c>
      <c r="C31" s="90"/>
      <c r="D31" s="90"/>
      <c r="E31" s="90"/>
      <c r="F31" s="90"/>
      <c r="G31" s="91"/>
      <c r="H31" s="49" t="s">
        <v>27</v>
      </c>
      <c r="I31" s="56">
        <v>0</v>
      </c>
      <c r="J31" s="24">
        <v>-314</v>
      </c>
    </row>
    <row r="32" spans="1:10" x14ac:dyDescent="0.25">
      <c r="A32" s="23" t="s">
        <v>69</v>
      </c>
      <c r="B32" s="89" t="s">
        <v>458</v>
      </c>
      <c r="C32" s="90"/>
      <c r="D32" s="90"/>
      <c r="E32" s="90"/>
      <c r="F32" s="90"/>
      <c r="G32" s="91"/>
      <c r="H32" s="49" t="s">
        <v>71</v>
      </c>
      <c r="I32" s="55">
        <f>I33+I34+I35</f>
        <v>4130</v>
      </c>
      <c r="J32" s="25">
        <f t="shared" ref="J32" si="5">J33+J34+J35</f>
        <v>3004</v>
      </c>
    </row>
    <row r="33" spans="1:10" x14ac:dyDescent="0.25">
      <c r="A33" s="23" t="s">
        <v>70</v>
      </c>
      <c r="B33" s="89" t="s">
        <v>459</v>
      </c>
      <c r="C33" s="90"/>
      <c r="D33" s="90"/>
      <c r="E33" s="90"/>
      <c r="F33" s="90"/>
      <c r="G33" s="91"/>
      <c r="H33" s="49" t="s">
        <v>21</v>
      </c>
      <c r="I33" s="56">
        <v>92</v>
      </c>
      <c r="J33" s="24">
        <v>2</v>
      </c>
    </row>
    <row r="34" spans="1:10" x14ac:dyDescent="0.25">
      <c r="A34" s="23" t="s">
        <v>72</v>
      </c>
      <c r="B34" s="102" t="s">
        <v>460</v>
      </c>
      <c r="C34" s="102"/>
      <c r="D34" s="102"/>
      <c r="E34" s="102"/>
      <c r="F34" s="102"/>
      <c r="G34" s="102"/>
      <c r="H34" s="49" t="s">
        <v>22</v>
      </c>
      <c r="I34" s="70"/>
      <c r="J34" s="29"/>
    </row>
    <row r="35" spans="1:10" x14ac:dyDescent="0.25">
      <c r="A35" s="23" t="s">
        <v>73</v>
      </c>
      <c r="B35" s="102" t="s">
        <v>455</v>
      </c>
      <c r="C35" s="102"/>
      <c r="D35" s="102"/>
      <c r="E35" s="102"/>
      <c r="F35" s="102"/>
      <c r="G35" s="102"/>
      <c r="H35" s="49" t="s">
        <v>30</v>
      </c>
      <c r="I35" s="56">
        <v>4038</v>
      </c>
      <c r="J35" s="24">
        <v>3002</v>
      </c>
    </row>
    <row r="36" spans="1:10" x14ac:dyDescent="0.25">
      <c r="A36" s="23" t="s">
        <v>49</v>
      </c>
      <c r="B36" s="102" t="s">
        <v>461</v>
      </c>
      <c r="C36" s="102"/>
      <c r="D36" s="102"/>
      <c r="E36" s="102"/>
      <c r="F36" s="102"/>
      <c r="G36" s="102"/>
      <c r="H36" s="49" t="s">
        <v>31</v>
      </c>
      <c r="I36" s="55">
        <f>I37+I38+I39+I40+I41</f>
        <v>644</v>
      </c>
      <c r="J36" s="25">
        <f t="shared" ref="J36" si="6">J37+J38+J39+J40+J41</f>
        <v>800</v>
      </c>
    </row>
    <row r="37" spans="1:10" x14ac:dyDescent="0.25">
      <c r="A37" s="23" t="s">
        <v>74</v>
      </c>
      <c r="B37" s="102" t="s">
        <v>462</v>
      </c>
      <c r="C37" s="102"/>
      <c r="D37" s="102"/>
      <c r="E37" s="102"/>
      <c r="F37" s="102"/>
      <c r="G37" s="102"/>
      <c r="H37" s="49" t="s">
        <v>32</v>
      </c>
      <c r="I37" s="56"/>
      <c r="J37" s="24"/>
    </row>
    <row r="38" spans="1:10" x14ac:dyDescent="0.25">
      <c r="A38" s="23" t="s">
        <v>75</v>
      </c>
      <c r="B38" s="102" t="s">
        <v>422</v>
      </c>
      <c r="C38" s="102"/>
      <c r="D38" s="102"/>
      <c r="E38" s="102"/>
      <c r="F38" s="102"/>
      <c r="G38" s="102"/>
      <c r="H38" s="49" t="s">
        <v>33</v>
      </c>
      <c r="I38" s="56"/>
      <c r="J38" s="24"/>
    </row>
    <row r="39" spans="1:10" x14ac:dyDescent="0.25">
      <c r="A39" s="23" t="s">
        <v>76</v>
      </c>
      <c r="B39" s="102" t="s">
        <v>463</v>
      </c>
      <c r="C39" s="102"/>
      <c r="D39" s="102"/>
      <c r="E39" s="102"/>
      <c r="F39" s="102"/>
      <c r="G39" s="102"/>
      <c r="H39" s="49" t="s">
        <v>34</v>
      </c>
      <c r="I39" s="56">
        <v>127</v>
      </c>
      <c r="J39" s="24">
        <v>59</v>
      </c>
    </row>
    <row r="40" spans="1:10" x14ac:dyDescent="0.25">
      <c r="A40" s="23" t="s">
        <v>77</v>
      </c>
      <c r="B40" s="102" t="s">
        <v>464</v>
      </c>
      <c r="C40" s="102"/>
      <c r="D40" s="102"/>
      <c r="E40" s="102"/>
      <c r="F40" s="102"/>
      <c r="G40" s="102"/>
      <c r="H40" s="49" t="s">
        <v>35</v>
      </c>
      <c r="I40" s="56"/>
      <c r="J40" s="24"/>
    </row>
    <row r="41" spans="1:10" x14ac:dyDescent="0.25">
      <c r="A41" s="23" t="s">
        <v>78</v>
      </c>
      <c r="B41" s="102" t="s">
        <v>465</v>
      </c>
      <c r="C41" s="102"/>
      <c r="D41" s="102"/>
      <c r="E41" s="102"/>
      <c r="F41" s="102"/>
      <c r="G41" s="102"/>
      <c r="H41" s="49" t="s">
        <v>36</v>
      </c>
      <c r="I41" s="56">
        <v>517</v>
      </c>
      <c r="J41" s="24">
        <v>741</v>
      </c>
    </row>
    <row r="42" spans="1:10" ht="15.75" thickBot="1" x14ac:dyDescent="0.3">
      <c r="A42" s="26" t="s">
        <v>79</v>
      </c>
      <c r="B42" s="107" t="s">
        <v>80</v>
      </c>
      <c r="C42" s="107"/>
      <c r="D42" s="107"/>
      <c r="E42" s="107"/>
      <c r="F42" s="107"/>
      <c r="G42" s="107"/>
      <c r="H42" s="51" t="s">
        <v>37</v>
      </c>
      <c r="I42" s="71">
        <f>I13+I14-I15-I19-I20-I21-I26-I36+I32</f>
        <v>21864</v>
      </c>
      <c r="J42" s="72">
        <f>J13+J14-J15-J19-J20-J21-J26-J36+J32</f>
        <v>25991</v>
      </c>
    </row>
    <row r="43" spans="1:10" x14ac:dyDescent="0.25">
      <c r="A43" s="6"/>
      <c r="B43" s="6"/>
      <c r="C43" s="6"/>
      <c r="D43" s="6"/>
      <c r="E43" s="6"/>
      <c r="F43" s="6"/>
      <c r="G43" s="6"/>
      <c r="H43" s="9"/>
      <c r="I43" s="10"/>
      <c r="J43" s="10"/>
    </row>
    <row r="44" spans="1:10" x14ac:dyDescent="0.25">
      <c r="A44" s="6"/>
      <c r="B44" s="6"/>
      <c r="C44" s="6"/>
      <c r="D44" s="6"/>
      <c r="E44" s="6"/>
      <c r="F44" s="6"/>
      <c r="G44" s="6"/>
      <c r="H44" s="9"/>
      <c r="I44" s="10"/>
      <c r="J44" s="10"/>
    </row>
    <row r="45" spans="1:10" x14ac:dyDescent="0.25">
      <c r="A45" s="6"/>
      <c r="B45" s="6"/>
      <c r="C45" s="6"/>
      <c r="D45" s="6"/>
      <c r="E45" s="6"/>
      <c r="F45" s="6"/>
      <c r="G45" s="6"/>
      <c r="H45" s="9"/>
      <c r="I45" s="10"/>
      <c r="J45" s="10"/>
    </row>
    <row r="46" spans="1:10" x14ac:dyDescent="0.25">
      <c r="A46" s="6"/>
      <c r="B46" s="6"/>
      <c r="C46" s="6"/>
      <c r="D46" s="6"/>
      <c r="E46" s="6"/>
      <c r="F46" s="6"/>
      <c r="G46" s="6"/>
      <c r="H46" s="9"/>
      <c r="I46" s="6"/>
      <c r="J46" s="10"/>
    </row>
    <row r="47" spans="1:10" x14ac:dyDescent="0.25">
      <c r="A47" s="6"/>
      <c r="B47" s="6"/>
      <c r="C47" s="6"/>
      <c r="D47" s="6"/>
      <c r="E47" s="6"/>
      <c r="F47" s="6"/>
      <c r="G47" s="6"/>
      <c r="H47" s="9"/>
      <c r="I47" s="6"/>
      <c r="J47" s="6"/>
    </row>
    <row r="48" spans="1:10" ht="15.75" thickBot="1" x14ac:dyDescent="0.3">
      <c r="A48" s="6"/>
      <c r="B48" s="6"/>
      <c r="C48" s="6"/>
      <c r="D48" s="6"/>
      <c r="E48" s="6"/>
      <c r="F48" s="6"/>
      <c r="G48" s="6"/>
      <c r="H48" s="9"/>
      <c r="I48" s="6"/>
      <c r="J48" s="6"/>
    </row>
    <row r="49" spans="1:10" ht="15.75" customHeight="1" x14ac:dyDescent="0.2">
      <c r="A49" s="77" t="s">
        <v>1</v>
      </c>
      <c r="B49" s="79" t="s">
        <v>52</v>
      </c>
      <c r="C49" s="79"/>
      <c r="D49" s="79"/>
      <c r="E49" s="79"/>
      <c r="F49" s="79"/>
      <c r="G49" s="79"/>
      <c r="H49" s="98" t="s">
        <v>2</v>
      </c>
      <c r="I49" s="100" t="s">
        <v>3</v>
      </c>
      <c r="J49" s="101"/>
    </row>
    <row r="50" spans="1:10" ht="15.75" thickBot="1" x14ac:dyDescent="0.3">
      <c r="A50" s="78"/>
      <c r="B50" s="80"/>
      <c r="C50" s="80"/>
      <c r="D50" s="80"/>
      <c r="E50" s="80"/>
      <c r="F50" s="80"/>
      <c r="G50" s="80"/>
      <c r="H50" s="99"/>
      <c r="I50" s="53" t="s">
        <v>23</v>
      </c>
      <c r="J50" s="43" t="s">
        <v>24</v>
      </c>
    </row>
    <row r="51" spans="1:10" x14ac:dyDescent="0.25">
      <c r="A51" s="34" t="s">
        <v>98</v>
      </c>
      <c r="B51" s="106" t="s">
        <v>99</v>
      </c>
      <c r="C51" s="106"/>
      <c r="D51" s="106"/>
      <c r="E51" s="106"/>
      <c r="F51" s="106"/>
      <c r="G51" s="106"/>
      <c r="H51" s="50" t="s">
        <v>38</v>
      </c>
      <c r="I51" s="62">
        <f>I52+I53</f>
        <v>0</v>
      </c>
      <c r="J51" s="47">
        <f t="shared" ref="J51" si="7">J52+J53</f>
        <v>0</v>
      </c>
    </row>
    <row r="52" spans="1:10" x14ac:dyDescent="0.25">
      <c r="A52" s="23" t="s">
        <v>100</v>
      </c>
      <c r="B52" s="102" t="s">
        <v>415</v>
      </c>
      <c r="C52" s="102"/>
      <c r="D52" s="102"/>
      <c r="E52" s="102"/>
      <c r="F52" s="102"/>
      <c r="G52" s="102"/>
      <c r="H52" s="49" t="s">
        <v>39</v>
      </c>
      <c r="I52" s="57"/>
      <c r="J52" s="24"/>
    </row>
    <row r="53" spans="1:10" x14ac:dyDescent="0.25">
      <c r="A53" s="23" t="s">
        <v>101</v>
      </c>
      <c r="B53" s="102" t="s">
        <v>416</v>
      </c>
      <c r="C53" s="102"/>
      <c r="D53" s="102"/>
      <c r="E53" s="102"/>
      <c r="F53" s="102"/>
      <c r="G53" s="102"/>
      <c r="H53" s="49" t="s">
        <v>40</v>
      </c>
      <c r="I53" s="57"/>
      <c r="J53" s="24"/>
    </row>
    <row r="54" spans="1:10" x14ac:dyDescent="0.25">
      <c r="A54" s="23" t="s">
        <v>102</v>
      </c>
      <c r="B54" s="108" t="s">
        <v>123</v>
      </c>
      <c r="C54" s="108"/>
      <c r="D54" s="108"/>
      <c r="E54" s="108"/>
      <c r="F54" s="108"/>
      <c r="G54" s="108"/>
      <c r="H54" s="49" t="s">
        <v>41</v>
      </c>
      <c r="I54" s="57"/>
      <c r="J54" s="24"/>
    </row>
    <row r="55" spans="1:10" x14ac:dyDescent="0.25">
      <c r="A55" s="23" t="s">
        <v>103</v>
      </c>
      <c r="B55" s="95" t="s">
        <v>124</v>
      </c>
      <c r="C55" s="96"/>
      <c r="D55" s="96"/>
      <c r="E55" s="96"/>
      <c r="F55" s="96"/>
      <c r="G55" s="97"/>
      <c r="H55" s="49" t="s">
        <v>34</v>
      </c>
      <c r="I55" s="65">
        <f>I56+I57</f>
        <v>0</v>
      </c>
      <c r="J55" s="40">
        <f t="shared" ref="J55" si="8">J56+J57</f>
        <v>0</v>
      </c>
    </row>
    <row r="56" spans="1:10" ht="25.5" customHeight="1" x14ac:dyDescent="0.25">
      <c r="A56" s="23" t="s">
        <v>104</v>
      </c>
      <c r="B56" s="103" t="s">
        <v>417</v>
      </c>
      <c r="C56" s="104"/>
      <c r="D56" s="104"/>
      <c r="E56" s="104"/>
      <c r="F56" s="104"/>
      <c r="G56" s="105"/>
      <c r="H56" s="49" t="s">
        <v>43</v>
      </c>
      <c r="I56" s="57"/>
      <c r="J56" s="24"/>
    </row>
    <row r="57" spans="1:10" x14ac:dyDescent="0.25">
      <c r="A57" s="23" t="s">
        <v>105</v>
      </c>
      <c r="B57" s="95" t="s">
        <v>400</v>
      </c>
      <c r="C57" s="96"/>
      <c r="D57" s="96"/>
      <c r="E57" s="96"/>
      <c r="F57" s="96"/>
      <c r="G57" s="97"/>
      <c r="H57" s="49" t="s">
        <v>44</v>
      </c>
      <c r="I57" s="57"/>
      <c r="J57" s="24"/>
    </row>
    <row r="58" spans="1:10" x14ac:dyDescent="0.25">
      <c r="A58" s="23" t="s">
        <v>106</v>
      </c>
      <c r="B58" s="102" t="s">
        <v>125</v>
      </c>
      <c r="C58" s="102"/>
      <c r="D58" s="102"/>
      <c r="E58" s="102"/>
      <c r="F58" s="102"/>
      <c r="G58" s="102"/>
      <c r="H58" s="49" t="s">
        <v>81</v>
      </c>
      <c r="I58" s="57"/>
      <c r="J58" s="24"/>
    </row>
    <row r="59" spans="1:10" x14ac:dyDescent="0.25">
      <c r="A59" s="23" t="s">
        <v>107</v>
      </c>
      <c r="B59" s="102" t="s">
        <v>126</v>
      </c>
      <c r="C59" s="102"/>
      <c r="D59" s="102"/>
      <c r="E59" s="102"/>
      <c r="F59" s="102"/>
      <c r="G59" s="102"/>
      <c r="H59" s="49" t="s">
        <v>82</v>
      </c>
      <c r="I59" s="59">
        <f>I60+I61</f>
        <v>1426</v>
      </c>
      <c r="J59" s="25">
        <f t="shared" ref="J59" si="9">J60+J61</f>
        <v>42</v>
      </c>
    </row>
    <row r="60" spans="1:10" ht="17.45" customHeight="1" x14ac:dyDescent="0.25">
      <c r="A60" s="23" t="s">
        <v>108</v>
      </c>
      <c r="B60" s="102" t="s">
        <v>425</v>
      </c>
      <c r="C60" s="102"/>
      <c r="D60" s="102"/>
      <c r="E60" s="102"/>
      <c r="F60" s="102"/>
      <c r="G60" s="102"/>
      <c r="H60" s="49" t="s">
        <v>83</v>
      </c>
      <c r="I60" s="57"/>
      <c r="J60" s="24"/>
    </row>
    <row r="61" spans="1:10" x14ac:dyDescent="0.25">
      <c r="A61" s="23" t="s">
        <v>109</v>
      </c>
      <c r="B61" s="102" t="s">
        <v>424</v>
      </c>
      <c r="C61" s="102"/>
      <c r="D61" s="102"/>
      <c r="E61" s="102"/>
      <c r="F61" s="102"/>
      <c r="G61" s="102"/>
      <c r="H61" s="49" t="s">
        <v>84</v>
      </c>
      <c r="I61" s="57">
        <v>1426</v>
      </c>
      <c r="J61" s="24">
        <v>42</v>
      </c>
    </row>
    <row r="62" spans="1:10" x14ac:dyDescent="0.25">
      <c r="A62" s="23" t="s">
        <v>53</v>
      </c>
      <c r="B62" s="95" t="s">
        <v>127</v>
      </c>
      <c r="C62" s="96"/>
      <c r="D62" s="96"/>
      <c r="E62" s="96"/>
      <c r="F62" s="96"/>
      <c r="G62" s="97"/>
      <c r="H62" s="49" t="s">
        <v>85</v>
      </c>
      <c r="I62" s="57"/>
      <c r="J62" s="24"/>
    </row>
    <row r="63" spans="1:10" x14ac:dyDescent="0.25">
      <c r="A63" s="23" t="s">
        <v>110</v>
      </c>
      <c r="B63" s="102" t="s">
        <v>128</v>
      </c>
      <c r="C63" s="102"/>
      <c r="D63" s="102"/>
      <c r="E63" s="102"/>
      <c r="F63" s="102"/>
      <c r="G63" s="102"/>
      <c r="H63" s="49" t="s">
        <v>86</v>
      </c>
      <c r="I63" s="59">
        <f>I64+I65</f>
        <v>0</v>
      </c>
      <c r="J63" s="25">
        <f t="shared" ref="J63" si="10">J64+J65</f>
        <v>0</v>
      </c>
    </row>
    <row r="64" spans="1:10" x14ac:dyDescent="0.25">
      <c r="A64" s="23" t="s">
        <v>111</v>
      </c>
      <c r="B64" s="102" t="s">
        <v>418</v>
      </c>
      <c r="C64" s="102"/>
      <c r="D64" s="102"/>
      <c r="E64" s="102"/>
      <c r="F64" s="102"/>
      <c r="G64" s="102"/>
      <c r="H64" s="49" t="s">
        <v>87</v>
      </c>
      <c r="I64" s="57"/>
      <c r="J64" s="24"/>
    </row>
    <row r="65" spans="1:11" x14ac:dyDescent="0.25">
      <c r="A65" s="23" t="s">
        <v>112</v>
      </c>
      <c r="B65" s="102" t="s">
        <v>419</v>
      </c>
      <c r="C65" s="102"/>
      <c r="D65" s="102"/>
      <c r="E65" s="102"/>
      <c r="F65" s="102"/>
      <c r="G65" s="102"/>
      <c r="H65" s="49" t="s">
        <v>88</v>
      </c>
      <c r="I65" s="57"/>
      <c r="J65" s="24"/>
    </row>
    <row r="66" spans="1:11" x14ac:dyDescent="0.25">
      <c r="A66" s="23" t="s">
        <v>113</v>
      </c>
      <c r="B66" s="102" t="s">
        <v>129</v>
      </c>
      <c r="C66" s="102"/>
      <c r="D66" s="102"/>
      <c r="E66" s="102"/>
      <c r="F66" s="102"/>
      <c r="G66" s="102"/>
      <c r="H66" s="49" t="s">
        <v>89</v>
      </c>
      <c r="I66" s="57"/>
      <c r="J66" s="24"/>
    </row>
    <row r="67" spans="1:11" x14ac:dyDescent="0.25">
      <c r="A67" s="23" t="s">
        <v>114</v>
      </c>
      <c r="B67" s="102" t="s">
        <v>130</v>
      </c>
      <c r="C67" s="102"/>
      <c r="D67" s="102"/>
      <c r="E67" s="102"/>
      <c r="F67" s="102"/>
      <c r="G67" s="102"/>
      <c r="H67" s="49" t="s">
        <v>90</v>
      </c>
      <c r="I67" s="57">
        <v>4</v>
      </c>
      <c r="J67" s="24">
        <v>4</v>
      </c>
    </row>
    <row r="68" spans="1:11" x14ac:dyDescent="0.25">
      <c r="A68" s="23" t="s">
        <v>79</v>
      </c>
      <c r="B68" s="102" t="s">
        <v>137</v>
      </c>
      <c r="C68" s="102"/>
      <c r="D68" s="102"/>
      <c r="E68" s="102"/>
      <c r="F68" s="102"/>
      <c r="G68" s="102"/>
      <c r="H68" s="49" t="s">
        <v>91</v>
      </c>
      <c r="I68" s="59">
        <f>I51+I55+I59-I54-I58-I62-I63-I67+I66</f>
        <v>1422</v>
      </c>
      <c r="J68" s="25">
        <f>J51+J55+J59-J54-J58-J62-J63-J67</f>
        <v>38</v>
      </c>
    </row>
    <row r="69" spans="1:11" x14ac:dyDescent="0.25">
      <c r="A69" s="23" t="s">
        <v>115</v>
      </c>
      <c r="B69" s="102" t="s">
        <v>131</v>
      </c>
      <c r="C69" s="102"/>
      <c r="D69" s="102"/>
      <c r="E69" s="102"/>
      <c r="F69" s="102"/>
      <c r="G69" s="102"/>
      <c r="H69" s="49" t="s">
        <v>92</v>
      </c>
      <c r="I69" s="57">
        <v>23286</v>
      </c>
      <c r="J69" s="24">
        <v>26029</v>
      </c>
    </row>
    <row r="70" spans="1:11" x14ac:dyDescent="0.25">
      <c r="A70" s="23" t="s">
        <v>116</v>
      </c>
      <c r="B70" s="102" t="s">
        <v>132</v>
      </c>
      <c r="C70" s="102"/>
      <c r="D70" s="102"/>
      <c r="E70" s="102"/>
      <c r="F70" s="102"/>
      <c r="G70" s="102"/>
      <c r="H70" s="49" t="s">
        <v>93</v>
      </c>
      <c r="I70" s="59">
        <f t="shared" ref="I70:J70" si="11">I71+I72</f>
        <v>1112</v>
      </c>
      <c r="J70" s="25">
        <f t="shared" si="11"/>
        <v>8343</v>
      </c>
    </row>
    <row r="71" spans="1:11" x14ac:dyDescent="0.25">
      <c r="A71" s="23" t="s">
        <v>117</v>
      </c>
      <c r="B71" s="102" t="s">
        <v>420</v>
      </c>
      <c r="C71" s="102"/>
      <c r="D71" s="102"/>
      <c r="E71" s="102"/>
      <c r="F71" s="102"/>
      <c r="G71" s="102"/>
      <c r="H71" s="49" t="s">
        <v>94</v>
      </c>
      <c r="I71" s="57">
        <v>979</v>
      </c>
      <c r="J71" s="24">
        <v>183</v>
      </c>
    </row>
    <row r="72" spans="1:11" x14ac:dyDescent="0.25">
      <c r="A72" s="23" t="s">
        <v>118</v>
      </c>
      <c r="B72" s="102" t="s">
        <v>421</v>
      </c>
      <c r="C72" s="102"/>
      <c r="D72" s="102"/>
      <c r="E72" s="102"/>
      <c r="F72" s="102"/>
      <c r="G72" s="102"/>
      <c r="H72" s="49" t="s">
        <v>95</v>
      </c>
      <c r="I72" s="57">
        <v>133</v>
      </c>
      <c r="J72" s="24">
        <v>8160</v>
      </c>
    </row>
    <row r="73" spans="1:11" x14ac:dyDescent="0.25">
      <c r="A73" s="23" t="s">
        <v>115</v>
      </c>
      <c r="B73" s="102" t="s">
        <v>133</v>
      </c>
      <c r="C73" s="102"/>
      <c r="D73" s="102"/>
      <c r="E73" s="102"/>
      <c r="F73" s="102"/>
      <c r="G73" s="102"/>
      <c r="H73" s="49" t="s">
        <v>96</v>
      </c>
      <c r="I73" s="59">
        <f t="shared" ref="I73" si="12">I69-I70</f>
        <v>22174</v>
      </c>
      <c r="J73" s="25">
        <f>J69-J70</f>
        <v>17686</v>
      </c>
    </row>
    <row r="74" spans="1:11" x14ac:dyDescent="0.25">
      <c r="A74" s="23" t="s">
        <v>119</v>
      </c>
      <c r="B74" s="102" t="s">
        <v>134</v>
      </c>
      <c r="C74" s="102"/>
      <c r="D74" s="102"/>
      <c r="E74" s="102"/>
      <c r="F74" s="102"/>
      <c r="G74" s="102"/>
      <c r="H74" s="49" t="s">
        <v>97</v>
      </c>
      <c r="I74" s="23"/>
      <c r="J74" s="29"/>
    </row>
    <row r="75" spans="1:11" ht="14.65" customHeight="1" x14ac:dyDescent="0.25">
      <c r="A75" s="23" t="s">
        <v>120</v>
      </c>
      <c r="B75" s="102" t="s">
        <v>135</v>
      </c>
      <c r="C75" s="102"/>
      <c r="D75" s="102"/>
      <c r="E75" s="102"/>
      <c r="F75" s="102"/>
      <c r="G75" s="102"/>
      <c r="H75" s="49" t="s">
        <v>121</v>
      </c>
      <c r="I75" s="59">
        <f t="shared" ref="I75:J75" si="13">I73-I74</f>
        <v>22174</v>
      </c>
      <c r="J75" s="25">
        <f t="shared" si="13"/>
        <v>17686</v>
      </c>
    </row>
    <row r="76" spans="1:11" ht="15.75" thickBot="1" x14ac:dyDescent="0.3">
      <c r="A76" s="69" t="s">
        <v>79</v>
      </c>
      <c r="B76" s="107" t="s">
        <v>136</v>
      </c>
      <c r="C76" s="107"/>
      <c r="D76" s="107"/>
      <c r="E76" s="107"/>
      <c r="F76" s="107"/>
      <c r="G76" s="107"/>
      <c r="H76" s="51" t="s">
        <v>122</v>
      </c>
      <c r="I76" s="71">
        <f>I13+I14+I32+I51+I55+I59+I66</f>
        <v>89492</v>
      </c>
      <c r="J76" s="72">
        <f>J13+J14+J32+J51+J55+J59+J66</f>
        <v>77009</v>
      </c>
      <c r="K76" s="11"/>
    </row>
    <row r="77" spans="1:11" x14ac:dyDescent="0.25">
      <c r="A77" s="12"/>
      <c r="B77" s="6"/>
      <c r="C77" s="6"/>
      <c r="D77" s="6"/>
      <c r="E77" s="6"/>
      <c r="F77" s="6"/>
      <c r="G77" s="6"/>
      <c r="H77" s="9"/>
      <c r="I77" s="10"/>
      <c r="J77" s="10"/>
    </row>
    <row r="78" spans="1:11" x14ac:dyDescent="0.25">
      <c r="A78" s="12"/>
      <c r="B78" s="6"/>
      <c r="C78" s="6"/>
      <c r="D78" s="6"/>
      <c r="E78" s="6"/>
      <c r="F78" s="6"/>
      <c r="G78" s="6"/>
      <c r="H78" s="9"/>
      <c r="I78" s="10"/>
      <c r="J78" s="10"/>
    </row>
    <row r="79" spans="1:11" x14ac:dyDescent="0.25">
      <c r="A79" s="12"/>
      <c r="B79" s="12"/>
      <c r="C79" s="12"/>
      <c r="D79" s="12"/>
      <c r="E79" s="12"/>
      <c r="F79" s="12"/>
      <c r="G79" s="12"/>
      <c r="H79" s="13"/>
      <c r="I79" s="12"/>
      <c r="J79" s="12"/>
    </row>
    <row r="80" spans="1:11" x14ac:dyDescent="0.25">
      <c r="A80" s="6" t="s">
        <v>423</v>
      </c>
      <c r="B80" s="6"/>
      <c r="C80" s="20">
        <v>45042</v>
      </c>
      <c r="D80" s="6"/>
      <c r="E80" s="6"/>
      <c r="F80" s="6" t="s">
        <v>469</v>
      </c>
      <c r="G80" s="6"/>
      <c r="H80" s="14"/>
      <c r="I80" s="6"/>
      <c r="J80" s="6"/>
    </row>
    <row r="81" spans="1:10" x14ac:dyDescent="0.25">
      <c r="A81" s="6"/>
      <c r="B81" s="6"/>
      <c r="C81" s="6"/>
      <c r="D81" s="6"/>
      <c r="E81" s="6"/>
      <c r="F81" s="6" t="s">
        <v>45</v>
      </c>
      <c r="G81" s="6"/>
      <c r="H81" s="14"/>
      <c r="I81" s="6"/>
      <c r="J81" s="6"/>
    </row>
    <row r="82" spans="1:10" x14ac:dyDescent="0.25">
      <c r="A82" s="6"/>
      <c r="B82" s="6"/>
      <c r="C82" s="6"/>
      <c r="D82" s="6"/>
      <c r="E82" s="6"/>
      <c r="F82" s="86"/>
      <c r="G82" s="86"/>
      <c r="H82" s="86"/>
      <c r="I82" s="86"/>
      <c r="J82" s="86"/>
    </row>
    <row r="83" spans="1:10" x14ac:dyDescent="0.25">
      <c r="A83" s="6" t="s">
        <v>430</v>
      </c>
      <c r="B83" s="6"/>
      <c r="C83" s="6"/>
      <c r="D83" s="6"/>
      <c r="E83" s="6"/>
      <c r="F83" s="86"/>
      <c r="G83" s="86"/>
      <c r="H83" s="86"/>
      <c r="I83" s="86"/>
      <c r="J83" s="86"/>
    </row>
    <row r="84" spans="1:10" x14ac:dyDescent="0.25">
      <c r="A84" s="6"/>
      <c r="B84" s="6"/>
      <c r="C84" s="6"/>
      <c r="D84" s="6"/>
      <c r="E84" s="6"/>
      <c r="F84" s="86"/>
      <c r="G84" s="86"/>
      <c r="H84" s="86"/>
      <c r="I84" s="86"/>
      <c r="J84" s="86"/>
    </row>
    <row r="85" spans="1:10" x14ac:dyDescent="0.25">
      <c r="A85" s="6" t="s">
        <v>429</v>
      </c>
      <c r="B85" s="6"/>
      <c r="C85" s="6"/>
      <c r="D85" s="6"/>
      <c r="E85" s="6"/>
      <c r="F85" s="6"/>
      <c r="G85" s="6"/>
      <c r="H85" s="14"/>
      <c r="I85" s="6"/>
      <c r="J85" s="6"/>
    </row>
    <row r="86" spans="1:10" x14ac:dyDescent="0.25">
      <c r="A86" s="6"/>
      <c r="B86" s="6"/>
      <c r="C86" s="6"/>
      <c r="D86" s="6"/>
      <c r="E86" s="6"/>
      <c r="F86" s="6"/>
      <c r="G86" s="6"/>
      <c r="H86" s="14"/>
      <c r="I86" s="6"/>
      <c r="J86" s="6"/>
    </row>
    <row r="87" spans="1:10" x14ac:dyDescent="0.25">
      <c r="A87" s="6"/>
      <c r="B87" s="6"/>
      <c r="C87" s="6"/>
      <c r="D87" s="6"/>
      <c r="E87" s="6"/>
      <c r="F87" s="6"/>
      <c r="G87" s="6"/>
      <c r="H87" s="14"/>
      <c r="I87" s="6"/>
      <c r="J87" s="6"/>
    </row>
    <row r="88" spans="1:10" x14ac:dyDescent="0.25">
      <c r="A88" s="6"/>
      <c r="B88" s="6"/>
      <c r="C88" s="6"/>
      <c r="D88" s="6"/>
      <c r="E88" s="6"/>
      <c r="F88" s="6"/>
      <c r="G88" s="6"/>
      <c r="H88" s="14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</sheetData>
  <mergeCells count="73">
    <mergeCell ref="F82:J84"/>
    <mergeCell ref="B76:G76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41:G41"/>
    <mergeCell ref="B42:G42"/>
    <mergeCell ref="B62:G62"/>
    <mergeCell ref="B63:G63"/>
    <mergeCell ref="B53:G53"/>
    <mergeCell ref="B54:G54"/>
    <mergeCell ref="B55:G55"/>
    <mergeCell ref="B65:G65"/>
    <mergeCell ref="B34:G34"/>
    <mergeCell ref="B35:G35"/>
    <mergeCell ref="B36:G36"/>
    <mergeCell ref="B37:G37"/>
    <mergeCell ref="B38:G38"/>
    <mergeCell ref="B39:G39"/>
    <mergeCell ref="B56:G56"/>
    <mergeCell ref="B57:G57"/>
    <mergeCell ref="B58:G58"/>
    <mergeCell ref="B59:G59"/>
    <mergeCell ref="B60:G60"/>
    <mergeCell ref="B61:G61"/>
    <mergeCell ref="B51:G51"/>
    <mergeCell ref="B52:G52"/>
    <mergeCell ref="B40:G40"/>
    <mergeCell ref="A49:A50"/>
    <mergeCell ref="B49:G50"/>
    <mergeCell ref="H49:H50"/>
    <mergeCell ref="I49:J49"/>
    <mergeCell ref="B64:G64"/>
    <mergeCell ref="B33:G33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21:G21"/>
    <mergeCell ref="B13:G13"/>
    <mergeCell ref="B14:G14"/>
    <mergeCell ref="B15:G15"/>
    <mergeCell ref="B16:G16"/>
    <mergeCell ref="B17:G17"/>
    <mergeCell ref="B18:G18"/>
    <mergeCell ref="B19:G19"/>
    <mergeCell ref="B20:G20"/>
    <mergeCell ref="F6:J6"/>
    <mergeCell ref="F7:J8"/>
    <mergeCell ref="F5:J5"/>
    <mergeCell ref="A1:J1"/>
    <mergeCell ref="A3:J3"/>
    <mergeCell ref="A4:J4"/>
    <mergeCell ref="F9:J9"/>
    <mergeCell ref="G10:I10"/>
    <mergeCell ref="A11:A12"/>
    <mergeCell ref="B11:G12"/>
    <mergeCell ref="H11:H12"/>
    <mergeCell ref="I11:J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31B5-460B-4183-AE2A-DA3FAF6A9A61}">
  <dimension ref="A1:L192"/>
  <sheetViews>
    <sheetView showGridLines="0" tabSelected="1" workbookViewId="0">
      <selection activeCell="B22" sqref="B22:E22"/>
    </sheetView>
  </sheetViews>
  <sheetFormatPr defaultRowHeight="14.25" x14ac:dyDescent="0.25"/>
  <cols>
    <col min="1" max="1" width="7.42578125" style="1" customWidth="1"/>
    <col min="2" max="3" width="9.140625" style="1"/>
    <col min="4" max="4" width="9" style="1" customWidth="1"/>
    <col min="5" max="5" width="11.7109375" style="1" customWidth="1"/>
    <col min="6" max="6" width="5.28515625" style="1" customWidth="1"/>
    <col min="7" max="9" width="9.42578125" style="1" customWidth="1"/>
    <col min="10" max="10" width="11" style="1" customWidth="1"/>
    <col min="11" max="16384" width="9.140625" style="1"/>
  </cols>
  <sheetData>
    <row r="1" spans="1:12" ht="15" x14ac:dyDescent="0.25">
      <c r="A1" s="112" t="s">
        <v>402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2" ht="7.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5" customHeight="1" x14ac:dyDescent="0.25">
      <c r="A3" s="87" t="s">
        <v>468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ht="15" customHeight="1" x14ac:dyDescent="0.25">
      <c r="A4" s="88" t="s">
        <v>437</v>
      </c>
      <c r="B4" s="88"/>
      <c r="C4" s="88"/>
      <c r="D4" s="88"/>
      <c r="E4" s="88"/>
      <c r="F4" s="88"/>
      <c r="G4" s="88"/>
      <c r="H4" s="88"/>
      <c r="I4" s="88"/>
      <c r="J4" s="88"/>
    </row>
    <row r="5" spans="1:12" ht="15" customHeight="1" x14ac:dyDescent="0.25">
      <c r="F5" s="86" t="s">
        <v>0</v>
      </c>
      <c r="G5" s="86"/>
      <c r="H5" s="86"/>
      <c r="I5" s="86"/>
      <c r="J5" s="86"/>
    </row>
    <row r="6" spans="1:12" x14ac:dyDescent="0.25">
      <c r="B6" s="5" t="s">
        <v>50</v>
      </c>
      <c r="C6" s="5"/>
      <c r="F6" s="74" t="s">
        <v>427</v>
      </c>
      <c r="G6" s="74"/>
      <c r="H6" s="74"/>
      <c r="I6" s="74"/>
      <c r="J6" s="74"/>
    </row>
    <row r="7" spans="1:12" ht="15" customHeight="1" x14ac:dyDescent="0.25">
      <c r="B7" s="5" t="s">
        <v>51</v>
      </c>
      <c r="C7" s="15"/>
      <c r="F7" s="85" t="s">
        <v>435</v>
      </c>
      <c r="G7" s="85"/>
      <c r="H7" s="85"/>
      <c r="I7" s="85"/>
      <c r="J7" s="85"/>
    </row>
    <row r="8" spans="1:12" x14ac:dyDescent="0.25">
      <c r="D8" s="4"/>
      <c r="E8" s="4"/>
      <c r="F8" s="85"/>
      <c r="G8" s="85"/>
      <c r="H8" s="85"/>
      <c r="I8" s="85"/>
      <c r="J8" s="85"/>
    </row>
    <row r="9" spans="1:12" x14ac:dyDescent="0.25">
      <c r="F9" s="74" t="s">
        <v>428</v>
      </c>
      <c r="G9" s="74"/>
      <c r="H9" s="74"/>
      <c r="I9" s="74"/>
      <c r="J9" s="74"/>
      <c r="K9" s="5"/>
    </row>
    <row r="10" spans="1:12" ht="9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2" x14ac:dyDescent="0.25">
      <c r="A11" s="77"/>
      <c r="B11" s="109" t="s">
        <v>265</v>
      </c>
      <c r="C11" s="109"/>
      <c r="D11" s="109"/>
      <c r="E11" s="109"/>
      <c r="F11" s="81" t="s">
        <v>2</v>
      </c>
      <c r="G11" s="111" t="s">
        <v>139</v>
      </c>
      <c r="H11" s="109"/>
      <c r="I11" s="109"/>
      <c r="J11" s="21" t="s">
        <v>140</v>
      </c>
      <c r="L11" s="6"/>
    </row>
    <row r="12" spans="1:12" ht="15" thickBot="1" x14ac:dyDescent="0.3">
      <c r="A12" s="78"/>
      <c r="B12" s="110"/>
      <c r="C12" s="110"/>
      <c r="D12" s="110"/>
      <c r="E12" s="110"/>
      <c r="F12" s="82"/>
      <c r="G12" s="63" t="s">
        <v>266</v>
      </c>
      <c r="H12" s="37" t="s">
        <v>267</v>
      </c>
      <c r="I12" s="37" t="s">
        <v>142</v>
      </c>
      <c r="J12" s="41" t="s">
        <v>142</v>
      </c>
      <c r="L12" s="6"/>
    </row>
    <row r="13" spans="1:12" x14ac:dyDescent="0.25">
      <c r="A13" s="22"/>
      <c r="B13" s="114" t="s">
        <v>282</v>
      </c>
      <c r="C13" s="115"/>
      <c r="D13" s="115"/>
      <c r="E13" s="115"/>
      <c r="F13" s="50" t="s">
        <v>4</v>
      </c>
      <c r="G13" s="65">
        <f>G14+G15+G54+G96</f>
        <v>2080032</v>
      </c>
      <c r="H13" s="39">
        <f>H14+H15+H54+H96</f>
        <v>-926233</v>
      </c>
      <c r="I13" s="39">
        <f>I14+I15+I54+I96</f>
        <v>1153799</v>
      </c>
      <c r="J13" s="40">
        <f>J14+J15+J54+J96</f>
        <v>1131765</v>
      </c>
      <c r="L13" s="6"/>
    </row>
    <row r="14" spans="1:12" x14ac:dyDescent="0.25">
      <c r="A14" s="23" t="s">
        <v>55</v>
      </c>
      <c r="B14" s="116" t="s">
        <v>470</v>
      </c>
      <c r="C14" s="117"/>
      <c r="D14" s="117"/>
      <c r="E14" s="117"/>
      <c r="F14" s="49" t="s">
        <v>5</v>
      </c>
      <c r="G14" s="57"/>
      <c r="H14" s="7"/>
      <c r="I14" s="7"/>
      <c r="J14" s="24"/>
      <c r="L14" s="6"/>
    </row>
    <row r="15" spans="1:12" x14ac:dyDescent="0.25">
      <c r="A15" s="23" t="s">
        <v>56</v>
      </c>
      <c r="B15" s="116" t="s">
        <v>403</v>
      </c>
      <c r="C15" s="117"/>
      <c r="D15" s="117"/>
      <c r="E15" s="117"/>
      <c r="F15" s="49" t="s">
        <v>6</v>
      </c>
      <c r="G15" s="59">
        <f t="shared" ref="G15:I15" si="0">G16+G26+G44</f>
        <v>2025420</v>
      </c>
      <c r="H15" s="8">
        <f t="shared" si="0"/>
        <v>-925755</v>
      </c>
      <c r="I15" s="8">
        <f t="shared" si="0"/>
        <v>1099665</v>
      </c>
      <c r="J15" s="25">
        <f>J16+J26+J44</f>
        <v>1086917</v>
      </c>
      <c r="L15" s="6"/>
    </row>
    <row r="16" spans="1:12" x14ac:dyDescent="0.25">
      <c r="A16" s="23" t="s">
        <v>268</v>
      </c>
      <c r="B16" s="116" t="s">
        <v>334</v>
      </c>
      <c r="C16" s="117"/>
      <c r="D16" s="117"/>
      <c r="E16" s="117"/>
      <c r="F16" s="49" t="s">
        <v>7</v>
      </c>
      <c r="G16" s="59">
        <f t="shared" ref="G16:I16" si="1">G17+G18+G21+G22+G23</f>
        <v>29250</v>
      </c>
      <c r="H16" s="8">
        <f t="shared" si="1"/>
        <v>-22681</v>
      </c>
      <c r="I16" s="8">
        <f t="shared" si="1"/>
        <v>6569</v>
      </c>
      <c r="J16" s="25">
        <f t="shared" ref="J16" si="2">J17+J18+J21+J22+J23</f>
        <v>6035</v>
      </c>
      <c r="L16" s="6"/>
    </row>
    <row r="17" spans="1:12" ht="24" customHeight="1" x14ac:dyDescent="0.25">
      <c r="A17" s="23" t="s">
        <v>269</v>
      </c>
      <c r="B17" s="95" t="s">
        <v>404</v>
      </c>
      <c r="C17" s="96"/>
      <c r="D17" s="96"/>
      <c r="E17" s="97"/>
      <c r="F17" s="49" t="s">
        <v>8</v>
      </c>
      <c r="G17" s="57">
        <v>23972</v>
      </c>
      <c r="H17" s="7">
        <v>-18389</v>
      </c>
      <c r="I17" s="7">
        <v>5583</v>
      </c>
      <c r="J17" s="24">
        <v>5967</v>
      </c>
      <c r="L17" s="6"/>
    </row>
    <row r="18" spans="1:12" x14ac:dyDescent="0.25">
      <c r="A18" s="23" t="s">
        <v>356</v>
      </c>
      <c r="B18" s="116" t="s">
        <v>335</v>
      </c>
      <c r="C18" s="117"/>
      <c r="D18" s="117"/>
      <c r="E18" s="117"/>
      <c r="F18" s="49" t="s">
        <v>9</v>
      </c>
      <c r="G18" s="59">
        <f t="shared" ref="G18:I18" si="3">G19+G20</f>
        <v>5278</v>
      </c>
      <c r="H18" s="8">
        <f t="shared" si="3"/>
        <v>-4292</v>
      </c>
      <c r="I18" s="8">
        <f t="shared" si="3"/>
        <v>986</v>
      </c>
      <c r="J18" s="25">
        <f t="shared" ref="J18" si="4">J19+J20</f>
        <v>68</v>
      </c>
      <c r="L18" s="6"/>
    </row>
    <row r="19" spans="1:12" x14ac:dyDescent="0.25">
      <c r="A19" s="23" t="s">
        <v>270</v>
      </c>
      <c r="B19" s="116" t="s">
        <v>336</v>
      </c>
      <c r="C19" s="117"/>
      <c r="D19" s="117"/>
      <c r="E19" s="117"/>
      <c r="F19" s="49" t="s">
        <v>10</v>
      </c>
      <c r="G19" s="57">
        <v>5278</v>
      </c>
      <c r="H19" s="7">
        <v>-4292</v>
      </c>
      <c r="I19" s="7">
        <v>986</v>
      </c>
      <c r="J19" s="24">
        <v>68</v>
      </c>
      <c r="L19" s="6"/>
    </row>
    <row r="20" spans="1:12" x14ac:dyDescent="0.25">
      <c r="A20" s="23" t="s">
        <v>271</v>
      </c>
      <c r="B20" s="116" t="s">
        <v>337</v>
      </c>
      <c r="C20" s="117"/>
      <c r="D20" s="117"/>
      <c r="E20" s="117"/>
      <c r="F20" s="49" t="s">
        <v>47</v>
      </c>
      <c r="G20" s="57"/>
      <c r="H20" s="7"/>
      <c r="I20" s="7"/>
      <c r="J20" s="24"/>
      <c r="L20" s="6"/>
    </row>
    <row r="21" spans="1:12" x14ac:dyDescent="0.25">
      <c r="A21" s="23" t="s">
        <v>283</v>
      </c>
      <c r="B21" s="116" t="s">
        <v>338</v>
      </c>
      <c r="C21" s="117"/>
      <c r="D21" s="117"/>
      <c r="E21" s="117"/>
      <c r="F21" s="49" t="s">
        <v>11</v>
      </c>
      <c r="G21" s="57"/>
      <c r="H21" s="7"/>
      <c r="I21" s="7"/>
      <c r="J21" s="24"/>
      <c r="L21" s="6"/>
    </row>
    <row r="22" spans="1:12" ht="27.75" customHeight="1" x14ac:dyDescent="0.25">
      <c r="A22" s="23" t="s">
        <v>284</v>
      </c>
      <c r="B22" s="95" t="s">
        <v>339</v>
      </c>
      <c r="C22" s="96"/>
      <c r="D22" s="96"/>
      <c r="E22" s="97"/>
      <c r="F22" s="49" t="s">
        <v>12</v>
      </c>
      <c r="G22" s="57"/>
      <c r="H22" s="7"/>
      <c r="I22" s="7"/>
      <c r="J22" s="24"/>
      <c r="L22" s="6"/>
    </row>
    <row r="23" spans="1:12" ht="25.15" customHeight="1" x14ac:dyDescent="0.25">
      <c r="A23" s="23" t="s">
        <v>285</v>
      </c>
      <c r="B23" s="95" t="s">
        <v>406</v>
      </c>
      <c r="C23" s="96"/>
      <c r="D23" s="96"/>
      <c r="E23" s="97"/>
      <c r="F23" s="49" t="s">
        <v>13</v>
      </c>
      <c r="G23" s="59">
        <f t="shared" ref="G23:I23" si="5">G24+G25</f>
        <v>0</v>
      </c>
      <c r="H23" s="8">
        <f t="shared" si="5"/>
        <v>0</v>
      </c>
      <c r="I23" s="8">
        <f t="shared" si="5"/>
        <v>0</v>
      </c>
      <c r="J23" s="25">
        <f t="shared" ref="J23" si="6">J24+J25</f>
        <v>0</v>
      </c>
      <c r="L23" s="6"/>
    </row>
    <row r="24" spans="1:12" ht="29.65" customHeight="1" x14ac:dyDescent="0.25">
      <c r="A24" s="23" t="s">
        <v>286</v>
      </c>
      <c r="B24" s="95" t="s">
        <v>340</v>
      </c>
      <c r="C24" s="96"/>
      <c r="D24" s="96"/>
      <c r="E24" s="97"/>
      <c r="F24" s="49" t="s">
        <v>14</v>
      </c>
      <c r="G24" s="57"/>
      <c r="H24" s="7"/>
      <c r="I24" s="7"/>
      <c r="J24" s="24"/>
      <c r="L24" s="6"/>
    </row>
    <row r="25" spans="1:12" ht="24.4" customHeight="1" x14ac:dyDescent="0.25">
      <c r="A25" s="23" t="s">
        <v>287</v>
      </c>
      <c r="B25" s="95" t="s">
        <v>341</v>
      </c>
      <c r="C25" s="96"/>
      <c r="D25" s="96"/>
      <c r="E25" s="97"/>
      <c r="F25" s="49" t="s">
        <v>15</v>
      </c>
      <c r="G25" s="57"/>
      <c r="H25" s="7"/>
      <c r="I25" s="7"/>
      <c r="J25" s="24"/>
      <c r="L25" s="6"/>
    </row>
    <row r="26" spans="1:12" x14ac:dyDescent="0.25">
      <c r="A26" s="23" t="s">
        <v>288</v>
      </c>
      <c r="B26" s="116" t="s">
        <v>357</v>
      </c>
      <c r="C26" s="117"/>
      <c r="D26" s="117"/>
      <c r="E26" s="117"/>
      <c r="F26" s="49" t="s">
        <v>16</v>
      </c>
      <c r="G26" s="59">
        <f t="shared" ref="G26:I26" si="7">G27+G30+G31+G36+G32</f>
        <v>1996170</v>
      </c>
      <c r="H26" s="8">
        <f t="shared" si="7"/>
        <v>-903074</v>
      </c>
      <c r="I26" s="8">
        <f t="shared" si="7"/>
        <v>1093096</v>
      </c>
      <c r="J26" s="25">
        <f>J27+J30+J31+J36+J32</f>
        <v>1080882</v>
      </c>
      <c r="L26" s="6"/>
    </row>
    <row r="27" spans="1:12" x14ac:dyDescent="0.25">
      <c r="A27" s="23" t="s">
        <v>289</v>
      </c>
      <c r="B27" s="116" t="s">
        <v>358</v>
      </c>
      <c r="C27" s="117"/>
      <c r="D27" s="117"/>
      <c r="E27" s="117"/>
      <c r="F27" s="49" t="s">
        <v>17</v>
      </c>
      <c r="G27" s="59">
        <f t="shared" ref="G27:I27" si="8">G28+G29</f>
        <v>1748297</v>
      </c>
      <c r="H27" s="8">
        <f t="shared" si="8"/>
        <v>-712742</v>
      </c>
      <c r="I27" s="8">
        <f t="shared" si="8"/>
        <v>1035555</v>
      </c>
      <c r="J27" s="25">
        <f t="shared" ref="J27" si="9">J28+J29</f>
        <v>1033217</v>
      </c>
      <c r="L27" s="6"/>
    </row>
    <row r="28" spans="1:12" x14ac:dyDescent="0.25">
      <c r="A28" s="23" t="s">
        <v>264</v>
      </c>
      <c r="B28" s="116" t="s">
        <v>342</v>
      </c>
      <c r="C28" s="117"/>
      <c r="D28" s="117"/>
      <c r="E28" s="117"/>
      <c r="F28" s="49" t="s">
        <v>18</v>
      </c>
      <c r="G28" s="57">
        <v>30945</v>
      </c>
      <c r="H28" s="7">
        <v>0</v>
      </c>
      <c r="I28" s="7">
        <v>30945</v>
      </c>
      <c r="J28" s="24">
        <v>30943</v>
      </c>
      <c r="L28" s="6"/>
    </row>
    <row r="29" spans="1:12" x14ac:dyDescent="0.25">
      <c r="A29" s="23" t="s">
        <v>290</v>
      </c>
      <c r="B29" s="116" t="s">
        <v>343</v>
      </c>
      <c r="C29" s="117"/>
      <c r="D29" s="117"/>
      <c r="E29" s="117"/>
      <c r="F29" s="49" t="s">
        <v>19</v>
      </c>
      <c r="G29" s="57">
        <v>1717352</v>
      </c>
      <c r="H29" s="7">
        <v>-712742</v>
      </c>
      <c r="I29" s="7">
        <v>1004610</v>
      </c>
      <c r="J29" s="24">
        <v>1002274</v>
      </c>
      <c r="L29" s="10"/>
    </row>
    <row r="30" spans="1:12" ht="23.65" customHeight="1" x14ac:dyDescent="0.25">
      <c r="A30" s="23" t="s">
        <v>291</v>
      </c>
      <c r="B30" s="95" t="s">
        <v>344</v>
      </c>
      <c r="C30" s="96"/>
      <c r="D30" s="96"/>
      <c r="E30" s="97"/>
      <c r="F30" s="49" t="s">
        <v>20</v>
      </c>
      <c r="G30" s="57">
        <v>204900</v>
      </c>
      <c r="H30" s="7">
        <v>-190332</v>
      </c>
      <c r="I30" s="7">
        <v>14568</v>
      </c>
      <c r="J30" s="24">
        <v>13660</v>
      </c>
      <c r="L30" s="6"/>
    </row>
    <row r="31" spans="1:12" x14ac:dyDescent="0.25">
      <c r="A31" s="23" t="s">
        <v>292</v>
      </c>
      <c r="B31" s="116" t="s">
        <v>345</v>
      </c>
      <c r="C31" s="117"/>
      <c r="D31" s="117"/>
      <c r="E31" s="117"/>
      <c r="F31" s="49" t="s">
        <v>27</v>
      </c>
      <c r="G31" s="57"/>
      <c r="H31" s="7"/>
      <c r="I31" s="7"/>
      <c r="J31" s="24"/>
      <c r="L31" s="6"/>
    </row>
    <row r="32" spans="1:12" ht="22.15" customHeight="1" x14ac:dyDescent="0.25">
      <c r="A32" s="23" t="s">
        <v>293</v>
      </c>
      <c r="B32" s="95" t="s">
        <v>346</v>
      </c>
      <c r="C32" s="96"/>
      <c r="D32" s="96"/>
      <c r="E32" s="97"/>
      <c r="F32" s="49" t="s">
        <v>71</v>
      </c>
      <c r="G32" s="59">
        <f>G33+G34+G35</f>
        <v>37</v>
      </c>
      <c r="H32" s="8">
        <f t="shared" ref="H32:I32" si="10">H33+H34+H35</f>
        <v>0</v>
      </c>
      <c r="I32" s="8">
        <f t="shared" si="10"/>
        <v>37</v>
      </c>
      <c r="J32" s="25">
        <f t="shared" ref="J32" si="11">J33+J34+J35</f>
        <v>38</v>
      </c>
      <c r="L32" s="6"/>
    </row>
    <row r="33" spans="1:12" ht="25.9" customHeight="1" x14ac:dyDescent="0.25">
      <c r="A33" s="23" t="s">
        <v>294</v>
      </c>
      <c r="B33" s="95" t="s">
        <v>347</v>
      </c>
      <c r="C33" s="96"/>
      <c r="D33" s="96"/>
      <c r="E33" s="97"/>
      <c r="F33" s="49" t="s">
        <v>21</v>
      </c>
      <c r="G33" s="57"/>
      <c r="H33" s="7"/>
      <c r="I33" s="7"/>
      <c r="J33" s="24"/>
      <c r="L33" s="6"/>
    </row>
    <row r="34" spans="1:12" ht="22.5" customHeight="1" x14ac:dyDescent="0.25">
      <c r="A34" s="23" t="s">
        <v>295</v>
      </c>
      <c r="B34" s="95" t="s">
        <v>348</v>
      </c>
      <c r="C34" s="96"/>
      <c r="D34" s="96"/>
      <c r="E34" s="97"/>
      <c r="F34" s="49" t="s">
        <v>22</v>
      </c>
      <c r="G34" s="57"/>
      <c r="H34" s="7"/>
      <c r="I34" s="7"/>
      <c r="J34" s="24"/>
      <c r="L34" s="6"/>
    </row>
    <row r="35" spans="1:12" ht="23.65" customHeight="1" x14ac:dyDescent="0.25">
      <c r="A35" s="23" t="s">
        <v>296</v>
      </c>
      <c r="B35" s="95" t="s">
        <v>349</v>
      </c>
      <c r="C35" s="96"/>
      <c r="D35" s="96"/>
      <c r="E35" s="97"/>
      <c r="F35" s="49" t="s">
        <v>30</v>
      </c>
      <c r="G35" s="57">
        <v>37</v>
      </c>
      <c r="H35" s="7">
        <v>0</v>
      </c>
      <c r="I35" s="7">
        <v>37</v>
      </c>
      <c r="J35" s="24">
        <v>38</v>
      </c>
      <c r="L35" s="6"/>
    </row>
    <row r="36" spans="1:12" ht="24.4" customHeight="1" x14ac:dyDescent="0.25">
      <c r="A36" s="23" t="s">
        <v>297</v>
      </c>
      <c r="B36" s="95" t="s">
        <v>405</v>
      </c>
      <c r="C36" s="96"/>
      <c r="D36" s="96"/>
      <c r="E36" s="97"/>
      <c r="F36" s="49" t="s">
        <v>31</v>
      </c>
      <c r="G36" s="59">
        <f t="shared" ref="G36:I36" si="12">G37+G38</f>
        <v>42936</v>
      </c>
      <c r="H36" s="8">
        <f t="shared" si="12"/>
        <v>0</v>
      </c>
      <c r="I36" s="8">
        <f t="shared" si="12"/>
        <v>42936</v>
      </c>
      <c r="J36" s="25">
        <f t="shared" ref="J36" si="13">J37+J38</f>
        <v>33967</v>
      </c>
      <c r="L36" s="6"/>
    </row>
    <row r="37" spans="1:12" ht="25.9" customHeight="1" x14ac:dyDescent="0.25">
      <c r="A37" s="23" t="s">
        <v>298</v>
      </c>
      <c r="B37" s="95" t="s">
        <v>351</v>
      </c>
      <c r="C37" s="96"/>
      <c r="D37" s="96"/>
      <c r="E37" s="97"/>
      <c r="F37" s="49" t="s">
        <v>32</v>
      </c>
      <c r="G37" s="57">
        <v>52</v>
      </c>
      <c r="H37" s="7">
        <v>0</v>
      </c>
      <c r="I37" s="7">
        <v>52</v>
      </c>
      <c r="J37" s="24">
        <v>4</v>
      </c>
      <c r="L37" s="6"/>
    </row>
    <row r="38" spans="1:12" ht="25.5" customHeight="1" thickBot="1" x14ac:dyDescent="0.3">
      <c r="A38" s="26" t="s">
        <v>299</v>
      </c>
      <c r="B38" s="99" t="s">
        <v>350</v>
      </c>
      <c r="C38" s="118"/>
      <c r="D38" s="118"/>
      <c r="E38" s="119"/>
      <c r="F38" s="51" t="s">
        <v>33</v>
      </c>
      <c r="G38" s="61">
        <v>42884</v>
      </c>
      <c r="H38" s="27">
        <v>0</v>
      </c>
      <c r="I38" s="27">
        <v>42884</v>
      </c>
      <c r="J38" s="28">
        <v>33963</v>
      </c>
      <c r="L38" s="6"/>
    </row>
    <row r="39" spans="1:12" ht="33.75" customHeight="1" x14ac:dyDescent="0.25">
      <c r="A39" s="6"/>
      <c r="B39" s="16"/>
      <c r="C39" s="16"/>
      <c r="D39" s="16"/>
      <c r="E39" s="16"/>
      <c r="F39" s="9"/>
      <c r="G39" s="10"/>
      <c r="H39" s="10"/>
      <c r="I39" s="10"/>
      <c r="J39" s="10"/>
      <c r="L39" s="6"/>
    </row>
    <row r="40" spans="1:12" ht="18.75" customHeight="1" x14ac:dyDescent="0.25">
      <c r="A40" s="6"/>
      <c r="B40" s="16"/>
      <c r="C40" s="16"/>
      <c r="D40" s="16"/>
      <c r="E40" s="16"/>
      <c r="F40" s="9"/>
      <c r="G40" s="10"/>
      <c r="H40" s="10"/>
      <c r="I40" s="10"/>
      <c r="J40" s="10"/>
      <c r="L40" s="6"/>
    </row>
    <row r="41" spans="1:12" ht="15" thickBot="1" x14ac:dyDescent="0.3">
      <c r="L41" s="6"/>
    </row>
    <row r="42" spans="1:12" x14ac:dyDescent="0.25">
      <c r="A42" s="77" t="s">
        <v>1</v>
      </c>
      <c r="B42" s="109" t="s">
        <v>265</v>
      </c>
      <c r="C42" s="109"/>
      <c r="D42" s="109"/>
      <c r="E42" s="109"/>
      <c r="F42" s="81" t="s">
        <v>2</v>
      </c>
      <c r="G42" s="111" t="s">
        <v>139</v>
      </c>
      <c r="H42" s="109"/>
      <c r="I42" s="109"/>
      <c r="J42" s="21" t="s">
        <v>140</v>
      </c>
      <c r="L42" s="6"/>
    </row>
    <row r="43" spans="1:12" ht="15" thickBot="1" x14ac:dyDescent="0.3">
      <c r="A43" s="78"/>
      <c r="B43" s="110"/>
      <c r="C43" s="110"/>
      <c r="D43" s="110"/>
      <c r="E43" s="110"/>
      <c r="F43" s="82"/>
      <c r="G43" s="63" t="s">
        <v>266</v>
      </c>
      <c r="H43" s="37" t="s">
        <v>267</v>
      </c>
      <c r="I43" s="37" t="s">
        <v>142</v>
      </c>
      <c r="J43" s="41" t="s">
        <v>142</v>
      </c>
      <c r="L43" s="6"/>
    </row>
    <row r="44" spans="1:12" x14ac:dyDescent="0.25">
      <c r="A44" s="34" t="s">
        <v>300</v>
      </c>
      <c r="B44" s="114" t="s">
        <v>352</v>
      </c>
      <c r="C44" s="115"/>
      <c r="D44" s="115"/>
      <c r="E44" s="115"/>
      <c r="F44" s="50" t="s">
        <v>34</v>
      </c>
      <c r="G44" s="65">
        <f>G45+G46+G47+G48+G49+G50+G51</f>
        <v>0</v>
      </c>
      <c r="H44" s="39">
        <f>H45+H46+H47+H48+H49+H50+H51</f>
        <v>0</v>
      </c>
      <c r="I44" s="39">
        <f>I45+I46+I47+I48+I49+I50+I51</f>
        <v>0</v>
      </c>
      <c r="J44" s="40">
        <f>J45+J46+J47+J48+J49+J50+J51</f>
        <v>0</v>
      </c>
      <c r="L44" s="6"/>
    </row>
    <row r="45" spans="1:12" x14ac:dyDescent="0.25">
      <c r="A45" s="23" t="s">
        <v>301</v>
      </c>
      <c r="B45" s="95" t="s">
        <v>407</v>
      </c>
      <c r="C45" s="96"/>
      <c r="D45" s="96"/>
      <c r="E45" s="97"/>
      <c r="F45" s="49" t="s">
        <v>35</v>
      </c>
      <c r="G45" s="57"/>
      <c r="H45" s="7"/>
      <c r="I45" s="7"/>
      <c r="J45" s="24"/>
      <c r="L45" s="6"/>
    </row>
    <row r="46" spans="1:12" x14ac:dyDescent="0.25">
      <c r="A46" s="23" t="s">
        <v>302</v>
      </c>
      <c r="B46" s="95" t="s">
        <v>408</v>
      </c>
      <c r="C46" s="96"/>
      <c r="D46" s="96"/>
      <c r="E46" s="97"/>
      <c r="F46" s="49" t="s">
        <v>36</v>
      </c>
      <c r="G46" s="57"/>
      <c r="H46" s="7"/>
      <c r="I46" s="7"/>
      <c r="J46" s="24"/>
      <c r="L46" s="6"/>
    </row>
    <row r="47" spans="1:12" x14ac:dyDescent="0.25">
      <c r="A47" s="23" t="s">
        <v>303</v>
      </c>
      <c r="B47" s="95" t="s">
        <v>353</v>
      </c>
      <c r="C47" s="96"/>
      <c r="D47" s="96"/>
      <c r="E47" s="97"/>
      <c r="F47" s="49" t="s">
        <v>37</v>
      </c>
      <c r="G47" s="57"/>
      <c r="H47" s="7"/>
      <c r="I47" s="7"/>
      <c r="J47" s="24"/>
      <c r="L47" s="6"/>
    </row>
    <row r="48" spans="1:12" x14ac:dyDescent="0.25">
      <c r="A48" s="23" t="s">
        <v>304</v>
      </c>
      <c r="B48" s="116" t="s">
        <v>354</v>
      </c>
      <c r="C48" s="117"/>
      <c r="D48" s="117"/>
      <c r="E48" s="117"/>
      <c r="F48" s="49" t="s">
        <v>38</v>
      </c>
      <c r="G48" s="57"/>
      <c r="H48" s="7"/>
      <c r="I48" s="7"/>
      <c r="J48" s="24"/>
      <c r="L48" s="6"/>
    </row>
    <row r="49" spans="1:12" ht="23.45" customHeight="1" x14ac:dyDescent="0.25">
      <c r="A49" s="23" t="s">
        <v>305</v>
      </c>
      <c r="B49" s="95" t="s">
        <v>355</v>
      </c>
      <c r="C49" s="96"/>
      <c r="D49" s="96"/>
      <c r="E49" s="97"/>
      <c r="F49" s="49" t="s">
        <v>39</v>
      </c>
      <c r="G49" s="57"/>
      <c r="H49" s="7"/>
      <c r="I49" s="7"/>
      <c r="J49" s="24"/>
      <c r="L49" s="6"/>
    </row>
    <row r="50" spans="1:12" ht="14.45" customHeight="1" x14ac:dyDescent="0.25">
      <c r="A50" s="23" t="s">
        <v>306</v>
      </c>
      <c r="B50" s="89" t="s">
        <v>359</v>
      </c>
      <c r="C50" s="90"/>
      <c r="D50" s="90"/>
      <c r="E50" s="91"/>
      <c r="F50" s="49" t="s">
        <v>40</v>
      </c>
      <c r="G50" s="23"/>
      <c r="H50" s="18"/>
      <c r="I50" s="18"/>
      <c r="J50" s="24"/>
      <c r="L50" s="6"/>
    </row>
    <row r="51" spans="1:12" x14ac:dyDescent="0.25">
      <c r="A51" s="23" t="s">
        <v>307</v>
      </c>
      <c r="B51" s="102" t="s">
        <v>360</v>
      </c>
      <c r="C51" s="102"/>
      <c r="D51" s="102"/>
      <c r="E51" s="89"/>
      <c r="F51" s="49" t="s">
        <v>41</v>
      </c>
      <c r="G51" s="66">
        <f>G52+G53</f>
        <v>0</v>
      </c>
      <c r="H51" s="17">
        <f t="shared" ref="H51:J51" si="14">H52+H53</f>
        <v>0</v>
      </c>
      <c r="I51" s="17">
        <f t="shared" si="14"/>
        <v>0</v>
      </c>
      <c r="J51" s="25">
        <f t="shared" si="14"/>
        <v>0</v>
      </c>
      <c r="L51" s="6"/>
    </row>
    <row r="52" spans="1:12" x14ac:dyDescent="0.25">
      <c r="A52" s="23" t="s">
        <v>308</v>
      </c>
      <c r="B52" s="102" t="s">
        <v>361</v>
      </c>
      <c r="C52" s="102"/>
      <c r="D52" s="102"/>
      <c r="E52" s="89"/>
      <c r="F52" s="49" t="s">
        <v>42</v>
      </c>
      <c r="G52" s="23"/>
      <c r="H52" s="18"/>
      <c r="I52" s="18"/>
      <c r="J52" s="24"/>
      <c r="L52" s="6"/>
    </row>
    <row r="53" spans="1:12" ht="22.5" customHeight="1" x14ac:dyDescent="0.25">
      <c r="A53" s="23" t="s">
        <v>309</v>
      </c>
      <c r="B53" s="95" t="s">
        <v>362</v>
      </c>
      <c r="C53" s="96"/>
      <c r="D53" s="96"/>
      <c r="E53" s="97"/>
      <c r="F53" s="49" t="s">
        <v>43</v>
      </c>
      <c r="G53" s="23"/>
      <c r="H53" s="18"/>
      <c r="I53" s="18"/>
      <c r="J53" s="24"/>
      <c r="L53" s="6"/>
    </row>
    <row r="54" spans="1:12" x14ac:dyDescent="0.25">
      <c r="A54" s="23" t="s">
        <v>57</v>
      </c>
      <c r="B54" s="102" t="s">
        <v>363</v>
      </c>
      <c r="C54" s="102"/>
      <c r="D54" s="102"/>
      <c r="E54" s="89"/>
      <c r="F54" s="49" t="s">
        <v>44</v>
      </c>
      <c r="G54" s="59">
        <f t="shared" ref="G54:I54" si="15">G55+G63+G90+G93</f>
        <v>53277</v>
      </c>
      <c r="H54" s="8">
        <f t="shared" si="15"/>
        <v>-478</v>
      </c>
      <c r="I54" s="8">
        <f t="shared" si="15"/>
        <v>52799</v>
      </c>
      <c r="J54" s="25">
        <f>J55+J63+J90+J93</f>
        <v>44000</v>
      </c>
      <c r="L54" s="6"/>
    </row>
    <row r="55" spans="1:12" x14ac:dyDescent="0.25">
      <c r="A55" s="23" t="s">
        <v>190</v>
      </c>
      <c r="B55" s="102" t="s">
        <v>364</v>
      </c>
      <c r="C55" s="102"/>
      <c r="D55" s="102"/>
      <c r="E55" s="89"/>
      <c r="F55" s="49" t="s">
        <v>81</v>
      </c>
      <c r="G55" s="59">
        <f t="shared" ref="G55:I55" si="16">G56+G57+G58+G61+G62</f>
        <v>1078</v>
      </c>
      <c r="H55" s="8">
        <f t="shared" si="16"/>
        <v>-478</v>
      </c>
      <c r="I55" s="8">
        <f t="shared" si="16"/>
        <v>600</v>
      </c>
      <c r="J55" s="25">
        <f t="shared" ref="J55" si="17">J56+J57+J58+J61+J62</f>
        <v>718</v>
      </c>
      <c r="L55" s="6"/>
    </row>
    <row r="56" spans="1:12" x14ac:dyDescent="0.25">
      <c r="A56" s="23" t="s">
        <v>192</v>
      </c>
      <c r="B56" s="102" t="s">
        <v>365</v>
      </c>
      <c r="C56" s="102"/>
      <c r="D56" s="102"/>
      <c r="E56" s="89"/>
      <c r="F56" s="49" t="s">
        <v>82</v>
      </c>
      <c r="G56" s="57">
        <v>1078</v>
      </c>
      <c r="H56" s="7">
        <v>-478</v>
      </c>
      <c r="I56" s="7">
        <v>600</v>
      </c>
      <c r="J56" s="24">
        <v>718</v>
      </c>
      <c r="L56" s="6"/>
    </row>
    <row r="57" spans="1:12" ht="24" customHeight="1" x14ac:dyDescent="0.25">
      <c r="A57" s="23" t="s">
        <v>198</v>
      </c>
      <c r="B57" s="95" t="s">
        <v>366</v>
      </c>
      <c r="C57" s="96"/>
      <c r="D57" s="96"/>
      <c r="E57" s="97"/>
      <c r="F57" s="49" t="s">
        <v>83</v>
      </c>
      <c r="G57" s="23"/>
      <c r="H57" s="18"/>
      <c r="I57" s="18"/>
      <c r="J57" s="24"/>
      <c r="L57" s="6"/>
    </row>
    <row r="58" spans="1:12" x14ac:dyDescent="0.25">
      <c r="A58" s="23" t="s">
        <v>200</v>
      </c>
      <c r="B58" s="102" t="s">
        <v>367</v>
      </c>
      <c r="C58" s="102"/>
      <c r="D58" s="102"/>
      <c r="E58" s="89"/>
      <c r="F58" s="49" t="s">
        <v>84</v>
      </c>
      <c r="G58" s="59">
        <f t="shared" ref="G58:I58" si="18">+G61+G62</f>
        <v>0</v>
      </c>
      <c r="H58" s="8">
        <f t="shared" si="18"/>
        <v>0</v>
      </c>
      <c r="I58" s="8">
        <f t="shared" si="18"/>
        <v>0</v>
      </c>
      <c r="J58" s="25">
        <f t="shared" ref="J58" si="19">+J61+J62</f>
        <v>0</v>
      </c>
      <c r="L58" s="6"/>
    </row>
    <row r="59" spans="1:12" x14ac:dyDescent="0.25">
      <c r="A59" s="23" t="s">
        <v>310</v>
      </c>
      <c r="B59" s="102" t="s">
        <v>368</v>
      </c>
      <c r="C59" s="102"/>
      <c r="D59" s="102"/>
      <c r="E59" s="89"/>
      <c r="F59" s="49" t="s">
        <v>85</v>
      </c>
      <c r="G59" s="23"/>
      <c r="H59" s="18"/>
      <c r="I59" s="18"/>
      <c r="J59" s="24"/>
      <c r="L59" s="6"/>
    </row>
    <row r="60" spans="1:12" x14ac:dyDescent="0.25">
      <c r="A60" s="23" t="s">
        <v>311</v>
      </c>
      <c r="B60" s="102" t="s">
        <v>369</v>
      </c>
      <c r="C60" s="102"/>
      <c r="D60" s="102"/>
      <c r="E60" s="89"/>
      <c r="F60" s="49" t="s">
        <v>86</v>
      </c>
      <c r="G60" s="23"/>
      <c r="H60" s="18"/>
      <c r="I60" s="18"/>
      <c r="J60" s="24"/>
      <c r="L60" s="6"/>
    </row>
    <row r="61" spans="1:12" x14ac:dyDescent="0.25">
      <c r="A61" s="23" t="s">
        <v>202</v>
      </c>
      <c r="B61" s="102" t="s">
        <v>370</v>
      </c>
      <c r="C61" s="102"/>
      <c r="D61" s="102"/>
      <c r="E61" s="89"/>
      <c r="F61" s="49" t="s">
        <v>87</v>
      </c>
      <c r="G61" s="23"/>
      <c r="H61" s="18"/>
      <c r="I61" s="18"/>
      <c r="J61" s="24"/>
      <c r="L61" s="6"/>
    </row>
    <row r="62" spans="1:12" ht="27" customHeight="1" x14ac:dyDescent="0.25">
      <c r="A62" s="23" t="s">
        <v>203</v>
      </c>
      <c r="B62" s="95" t="s">
        <v>371</v>
      </c>
      <c r="C62" s="96"/>
      <c r="D62" s="96"/>
      <c r="E62" s="97"/>
      <c r="F62" s="49" t="s">
        <v>88</v>
      </c>
      <c r="G62" s="23"/>
      <c r="H62" s="18"/>
      <c r="I62" s="18"/>
      <c r="J62" s="24"/>
      <c r="L62" s="6"/>
    </row>
    <row r="63" spans="1:12" x14ac:dyDescent="0.25">
      <c r="A63" s="23" t="s">
        <v>224</v>
      </c>
      <c r="B63" s="102" t="s">
        <v>372</v>
      </c>
      <c r="C63" s="102"/>
      <c r="D63" s="102"/>
      <c r="E63" s="89"/>
      <c r="F63" s="49" t="s">
        <v>89</v>
      </c>
      <c r="G63" s="59">
        <f t="shared" ref="G63:I63" si="20">G64+G74</f>
        <v>8599</v>
      </c>
      <c r="H63" s="8">
        <f t="shared" si="20"/>
        <v>0</v>
      </c>
      <c r="I63" s="8">
        <f t="shared" si="20"/>
        <v>8599</v>
      </c>
      <c r="J63" s="25">
        <f t="shared" ref="J63" si="21">J64+J74</f>
        <v>7509</v>
      </c>
      <c r="L63" s="6"/>
    </row>
    <row r="64" spans="1:12" x14ac:dyDescent="0.25">
      <c r="A64" s="23" t="s">
        <v>225</v>
      </c>
      <c r="B64" s="102" t="s">
        <v>373</v>
      </c>
      <c r="C64" s="102"/>
      <c r="D64" s="102"/>
      <c r="E64" s="89"/>
      <c r="F64" s="49" t="s">
        <v>90</v>
      </c>
      <c r="G64" s="59">
        <f t="shared" ref="G64:I64" si="22">G65+G66+G67+G68+G69</f>
        <v>0</v>
      </c>
      <c r="H64" s="8">
        <f t="shared" si="22"/>
        <v>0</v>
      </c>
      <c r="I64" s="8">
        <f t="shared" si="22"/>
        <v>0</v>
      </c>
      <c r="J64" s="25">
        <f t="shared" ref="J64" si="23">J65+J66+J67+J68+J69</f>
        <v>0</v>
      </c>
      <c r="L64" s="6"/>
    </row>
    <row r="65" spans="1:12" ht="22.9" customHeight="1" x14ac:dyDescent="0.25">
      <c r="A65" s="23" t="s">
        <v>226</v>
      </c>
      <c r="B65" s="95" t="s">
        <v>374</v>
      </c>
      <c r="C65" s="96"/>
      <c r="D65" s="96"/>
      <c r="E65" s="97"/>
      <c r="F65" s="49" t="s">
        <v>91</v>
      </c>
      <c r="G65" s="23"/>
      <c r="H65" s="18"/>
      <c r="I65" s="18"/>
      <c r="J65" s="24"/>
      <c r="L65" s="6"/>
    </row>
    <row r="66" spans="1:12" ht="22.15" customHeight="1" x14ac:dyDescent="0.25">
      <c r="A66" s="23" t="s">
        <v>227</v>
      </c>
      <c r="B66" s="95" t="s">
        <v>375</v>
      </c>
      <c r="C66" s="96"/>
      <c r="D66" s="96"/>
      <c r="E66" s="97"/>
      <c r="F66" s="49" t="s">
        <v>92</v>
      </c>
      <c r="G66" s="23"/>
      <c r="H66" s="18"/>
      <c r="I66" s="18"/>
      <c r="J66" s="24"/>
      <c r="L66" s="6"/>
    </row>
    <row r="67" spans="1:12" x14ac:dyDescent="0.25">
      <c r="A67" s="23" t="s">
        <v>312</v>
      </c>
      <c r="B67" s="102" t="s">
        <v>376</v>
      </c>
      <c r="C67" s="102"/>
      <c r="D67" s="102"/>
      <c r="E67" s="89"/>
      <c r="F67" s="49" t="s">
        <v>93</v>
      </c>
      <c r="G67" s="23"/>
      <c r="H67" s="18"/>
      <c r="I67" s="18"/>
      <c r="J67" s="24"/>
      <c r="L67" s="6"/>
    </row>
    <row r="68" spans="1:12" x14ac:dyDescent="0.25">
      <c r="A68" s="23" t="s">
        <v>313</v>
      </c>
      <c r="B68" s="102" t="s">
        <v>377</v>
      </c>
      <c r="C68" s="102"/>
      <c r="D68" s="102"/>
      <c r="E68" s="89"/>
      <c r="F68" s="49" t="s">
        <v>94</v>
      </c>
      <c r="G68" s="23"/>
      <c r="H68" s="18"/>
      <c r="I68" s="18"/>
      <c r="J68" s="24"/>
      <c r="L68" s="6"/>
    </row>
    <row r="69" spans="1:12" x14ac:dyDescent="0.25">
      <c r="A69" s="23" t="s">
        <v>314</v>
      </c>
      <c r="B69" s="89" t="s">
        <v>379</v>
      </c>
      <c r="C69" s="90"/>
      <c r="D69" s="90"/>
      <c r="E69" s="91"/>
      <c r="F69" s="49" t="s">
        <v>95</v>
      </c>
      <c r="G69" s="59">
        <f t="shared" ref="G69:I69" si="24">G70+G71+G72+G73</f>
        <v>0</v>
      </c>
      <c r="H69" s="8">
        <f t="shared" si="24"/>
        <v>0</v>
      </c>
      <c r="I69" s="8">
        <f t="shared" si="24"/>
        <v>0</v>
      </c>
      <c r="J69" s="25">
        <f t="shared" ref="J69" si="25">J70+J71+J72+J73</f>
        <v>0</v>
      </c>
      <c r="L69" s="6"/>
    </row>
    <row r="70" spans="1:12" x14ac:dyDescent="0.25">
      <c r="A70" s="23" t="s">
        <v>315</v>
      </c>
      <c r="B70" s="102" t="s">
        <v>378</v>
      </c>
      <c r="C70" s="102"/>
      <c r="D70" s="102"/>
      <c r="E70" s="89"/>
      <c r="F70" s="49" t="s">
        <v>96</v>
      </c>
      <c r="G70" s="23"/>
      <c r="H70" s="18"/>
      <c r="I70" s="18"/>
      <c r="J70" s="24"/>
      <c r="L70" s="6"/>
    </row>
    <row r="71" spans="1:12" x14ac:dyDescent="0.25">
      <c r="A71" s="23" t="s">
        <v>316</v>
      </c>
      <c r="B71" s="102" t="s">
        <v>380</v>
      </c>
      <c r="C71" s="102"/>
      <c r="D71" s="102"/>
      <c r="E71" s="89"/>
      <c r="F71" s="49" t="s">
        <v>97</v>
      </c>
      <c r="G71" s="23"/>
      <c r="H71" s="18"/>
      <c r="I71" s="18"/>
      <c r="J71" s="24"/>
      <c r="L71" s="6"/>
    </row>
    <row r="72" spans="1:12" x14ac:dyDescent="0.25">
      <c r="A72" s="23" t="s">
        <v>317</v>
      </c>
      <c r="B72" s="102" t="s">
        <v>381</v>
      </c>
      <c r="C72" s="102"/>
      <c r="D72" s="102"/>
      <c r="E72" s="89"/>
      <c r="F72" s="49" t="s">
        <v>121</v>
      </c>
      <c r="G72" s="23"/>
      <c r="H72" s="18"/>
      <c r="I72" s="18"/>
      <c r="J72" s="24"/>
      <c r="L72" s="6"/>
    </row>
    <row r="73" spans="1:12" ht="25.5" customHeight="1" x14ac:dyDescent="0.25">
      <c r="A73" s="23" t="s">
        <v>318</v>
      </c>
      <c r="B73" s="95" t="s">
        <v>382</v>
      </c>
      <c r="C73" s="96"/>
      <c r="D73" s="96"/>
      <c r="E73" s="97"/>
      <c r="F73" s="49" t="s">
        <v>122</v>
      </c>
      <c r="G73" s="23"/>
      <c r="H73" s="18"/>
      <c r="I73" s="18"/>
      <c r="J73" s="29"/>
      <c r="L73" s="6"/>
    </row>
    <row r="74" spans="1:12" x14ac:dyDescent="0.25">
      <c r="A74" s="23" t="s">
        <v>228</v>
      </c>
      <c r="B74" s="102" t="s">
        <v>383</v>
      </c>
      <c r="C74" s="102"/>
      <c r="D74" s="102"/>
      <c r="E74" s="89"/>
      <c r="F74" s="49" t="s">
        <v>208</v>
      </c>
      <c r="G74" s="59">
        <f t="shared" ref="G74:I74" si="26">G75+G76+G77+G78</f>
        <v>8599</v>
      </c>
      <c r="H74" s="8">
        <f t="shared" si="26"/>
        <v>0</v>
      </c>
      <c r="I74" s="8">
        <f t="shared" si="26"/>
        <v>8599</v>
      </c>
      <c r="J74" s="25">
        <f t="shared" ref="J74" si="27">J75+J76+J77+J78</f>
        <v>7509</v>
      </c>
      <c r="L74" s="6"/>
    </row>
    <row r="75" spans="1:12" ht="22.9" customHeight="1" x14ac:dyDescent="0.25">
      <c r="A75" s="23" t="s">
        <v>319</v>
      </c>
      <c r="B75" s="95" t="s">
        <v>384</v>
      </c>
      <c r="C75" s="96"/>
      <c r="D75" s="96"/>
      <c r="E75" s="97"/>
      <c r="F75" s="49" t="s">
        <v>209</v>
      </c>
      <c r="G75" s="57">
        <v>8454</v>
      </c>
      <c r="H75" s="7">
        <v>0</v>
      </c>
      <c r="I75" s="7">
        <v>8454</v>
      </c>
      <c r="J75" s="24">
        <v>7442</v>
      </c>
      <c r="L75" s="6"/>
    </row>
    <row r="76" spans="1:12" ht="24.4" customHeight="1" x14ac:dyDescent="0.25">
      <c r="A76" s="23" t="s">
        <v>320</v>
      </c>
      <c r="B76" s="95" t="s">
        <v>385</v>
      </c>
      <c r="C76" s="96"/>
      <c r="D76" s="96"/>
      <c r="E76" s="97"/>
      <c r="F76" s="49" t="s">
        <v>210</v>
      </c>
      <c r="G76" s="57"/>
      <c r="H76" s="7"/>
      <c r="I76" s="7"/>
      <c r="J76" s="24"/>
      <c r="L76" s="6"/>
    </row>
    <row r="77" spans="1:12" x14ac:dyDescent="0.25">
      <c r="A77" s="23" t="s">
        <v>321</v>
      </c>
      <c r="B77" s="102" t="s">
        <v>376</v>
      </c>
      <c r="C77" s="102"/>
      <c r="D77" s="102"/>
      <c r="E77" s="89"/>
      <c r="F77" s="49" t="s">
        <v>211</v>
      </c>
      <c r="G77" s="57"/>
      <c r="H77" s="7"/>
      <c r="I77" s="7"/>
      <c r="J77" s="24"/>
      <c r="L77" s="6"/>
    </row>
    <row r="78" spans="1:12" x14ac:dyDescent="0.25">
      <c r="A78" s="23" t="s">
        <v>322</v>
      </c>
      <c r="B78" s="102" t="s">
        <v>386</v>
      </c>
      <c r="C78" s="102"/>
      <c r="D78" s="102"/>
      <c r="E78" s="89"/>
      <c r="F78" s="49" t="s">
        <v>212</v>
      </c>
      <c r="G78" s="59">
        <f t="shared" ref="G78:I78" si="28">G79+G80+G81+G82+G83+G84</f>
        <v>145</v>
      </c>
      <c r="H78" s="8">
        <f t="shared" si="28"/>
        <v>0</v>
      </c>
      <c r="I78" s="8">
        <f t="shared" si="28"/>
        <v>145</v>
      </c>
      <c r="J78" s="25">
        <f>J79+J80+J81+J82+J83+J84</f>
        <v>67</v>
      </c>
      <c r="L78" s="6"/>
    </row>
    <row r="79" spans="1:12" x14ac:dyDescent="0.25">
      <c r="A79" s="23" t="s">
        <v>439</v>
      </c>
      <c r="B79" s="102" t="s">
        <v>434</v>
      </c>
      <c r="C79" s="102"/>
      <c r="D79" s="102"/>
      <c r="E79" s="89"/>
      <c r="F79" s="49" t="s">
        <v>213</v>
      </c>
      <c r="G79" s="23"/>
      <c r="H79" s="18"/>
      <c r="I79" s="18"/>
      <c r="J79" s="24"/>
      <c r="L79" s="6"/>
    </row>
    <row r="80" spans="1:12" ht="22.15" customHeight="1" x14ac:dyDescent="0.25">
      <c r="A80" s="23" t="s">
        <v>323</v>
      </c>
      <c r="B80" s="95" t="s">
        <v>387</v>
      </c>
      <c r="C80" s="96"/>
      <c r="D80" s="96"/>
      <c r="E80" s="97"/>
      <c r="F80" s="49" t="s">
        <v>214</v>
      </c>
      <c r="G80" s="23"/>
      <c r="H80" s="18"/>
      <c r="I80" s="18"/>
      <c r="J80" s="24"/>
      <c r="L80" s="6"/>
    </row>
    <row r="81" spans="1:12" x14ac:dyDescent="0.25">
      <c r="A81" s="23" t="s">
        <v>324</v>
      </c>
      <c r="B81" s="102" t="s">
        <v>433</v>
      </c>
      <c r="C81" s="102"/>
      <c r="D81" s="102"/>
      <c r="E81" s="102"/>
      <c r="F81" s="49" t="s">
        <v>215</v>
      </c>
      <c r="G81" s="57"/>
      <c r="H81" s="7"/>
      <c r="I81" s="7"/>
      <c r="J81" s="24"/>
      <c r="L81" s="6"/>
    </row>
    <row r="82" spans="1:12" x14ac:dyDescent="0.25">
      <c r="A82" s="23" t="s">
        <v>325</v>
      </c>
      <c r="B82" s="102" t="s">
        <v>397</v>
      </c>
      <c r="C82" s="102"/>
      <c r="D82" s="102"/>
      <c r="E82" s="89"/>
      <c r="F82" s="49" t="s">
        <v>216</v>
      </c>
      <c r="G82" s="57">
        <v>135</v>
      </c>
      <c r="H82" s="7">
        <v>0</v>
      </c>
      <c r="I82" s="7">
        <v>135</v>
      </c>
      <c r="J82" s="24">
        <v>61</v>
      </c>
      <c r="L82" s="6"/>
    </row>
    <row r="83" spans="1:12" x14ac:dyDescent="0.25">
      <c r="A83" s="23" t="s">
        <v>326</v>
      </c>
      <c r="B83" s="102" t="s">
        <v>381</v>
      </c>
      <c r="C83" s="102"/>
      <c r="D83" s="102"/>
      <c r="E83" s="89"/>
      <c r="F83" s="49" t="s">
        <v>217</v>
      </c>
      <c r="G83" s="57"/>
      <c r="H83" s="7"/>
      <c r="I83" s="7"/>
      <c r="J83" s="24"/>
      <c r="L83" s="6"/>
    </row>
    <row r="84" spans="1:12" ht="23.25" customHeight="1" thickBot="1" x14ac:dyDescent="0.3">
      <c r="A84" s="30" t="s">
        <v>327</v>
      </c>
      <c r="B84" s="124" t="s">
        <v>382</v>
      </c>
      <c r="C84" s="124"/>
      <c r="D84" s="124"/>
      <c r="E84" s="99"/>
      <c r="F84" s="64" t="s">
        <v>272</v>
      </c>
      <c r="G84" s="67">
        <v>10</v>
      </c>
      <c r="H84" s="31">
        <v>0</v>
      </c>
      <c r="I84" s="31">
        <v>10</v>
      </c>
      <c r="J84" s="32">
        <v>6</v>
      </c>
      <c r="L84" s="6"/>
    </row>
    <row r="85" spans="1:12" x14ac:dyDescent="0.25">
      <c r="A85" s="6"/>
      <c r="B85" s="6"/>
      <c r="C85" s="6"/>
      <c r="D85" s="6"/>
      <c r="E85" s="6"/>
      <c r="F85" s="9"/>
      <c r="G85" s="10"/>
      <c r="H85" s="10"/>
      <c r="I85" s="10"/>
      <c r="J85" s="10"/>
      <c r="L85" s="6"/>
    </row>
    <row r="86" spans="1:12" x14ac:dyDescent="0.25">
      <c r="A86" s="6"/>
      <c r="L86" s="6"/>
    </row>
    <row r="87" spans="1:12" ht="15" thickBot="1" x14ac:dyDescent="0.3">
      <c r="L87" s="6"/>
    </row>
    <row r="88" spans="1:12" x14ac:dyDescent="0.25">
      <c r="A88" s="77" t="s">
        <v>1</v>
      </c>
      <c r="B88" s="109" t="s">
        <v>265</v>
      </c>
      <c r="C88" s="109"/>
      <c r="D88" s="109"/>
      <c r="E88" s="109"/>
      <c r="F88" s="81" t="s">
        <v>2</v>
      </c>
      <c r="G88" s="111" t="s">
        <v>139</v>
      </c>
      <c r="H88" s="109"/>
      <c r="I88" s="109"/>
      <c r="J88" s="33" t="s">
        <v>140</v>
      </c>
      <c r="L88" s="6"/>
    </row>
    <row r="89" spans="1:12" ht="15" thickBot="1" x14ac:dyDescent="0.3">
      <c r="A89" s="78"/>
      <c r="B89" s="110"/>
      <c r="C89" s="110"/>
      <c r="D89" s="110"/>
      <c r="E89" s="110"/>
      <c r="F89" s="82"/>
      <c r="G89" s="63" t="s">
        <v>266</v>
      </c>
      <c r="H89" s="37" t="s">
        <v>267</v>
      </c>
      <c r="I89" s="37" t="s">
        <v>142</v>
      </c>
      <c r="J89" s="38" t="s">
        <v>142</v>
      </c>
      <c r="L89" s="6"/>
    </row>
    <row r="90" spans="1:12" x14ac:dyDescent="0.25">
      <c r="A90" s="34" t="s">
        <v>398</v>
      </c>
      <c r="B90" s="120" t="s">
        <v>399</v>
      </c>
      <c r="C90" s="121"/>
      <c r="D90" s="121"/>
      <c r="E90" s="122"/>
      <c r="F90" s="49" t="s">
        <v>440</v>
      </c>
      <c r="G90" s="68">
        <f t="shared" ref="G90:I90" si="29">G91+G92</f>
        <v>0</v>
      </c>
      <c r="H90" s="35">
        <f t="shared" si="29"/>
        <v>0</v>
      </c>
      <c r="I90" s="35">
        <f t="shared" si="29"/>
        <v>0</v>
      </c>
      <c r="J90" s="36">
        <f>J91+J92</f>
        <v>0</v>
      </c>
      <c r="L90" s="6"/>
    </row>
    <row r="91" spans="1:12" ht="24" customHeight="1" x14ac:dyDescent="0.25">
      <c r="A91" s="23" t="s">
        <v>328</v>
      </c>
      <c r="B91" s="95" t="s">
        <v>388</v>
      </c>
      <c r="C91" s="96"/>
      <c r="D91" s="96"/>
      <c r="E91" s="97"/>
      <c r="F91" s="49" t="s">
        <v>273</v>
      </c>
      <c r="G91" s="23"/>
      <c r="H91" s="18"/>
      <c r="I91" s="18"/>
      <c r="J91" s="24"/>
      <c r="L91" s="6"/>
    </row>
    <row r="92" spans="1:12" ht="25.5" customHeight="1" x14ac:dyDescent="0.25">
      <c r="A92" s="23" t="s">
        <v>329</v>
      </c>
      <c r="B92" s="95" t="s">
        <v>389</v>
      </c>
      <c r="C92" s="96"/>
      <c r="D92" s="96"/>
      <c r="E92" s="97"/>
      <c r="F92" s="49" t="s">
        <v>274</v>
      </c>
      <c r="G92" s="23"/>
      <c r="H92" s="18"/>
      <c r="I92" s="18"/>
      <c r="J92" s="24"/>
      <c r="L92" s="6"/>
    </row>
    <row r="93" spans="1:12" x14ac:dyDescent="0.25">
      <c r="A93" s="23" t="s">
        <v>330</v>
      </c>
      <c r="B93" s="102" t="s">
        <v>390</v>
      </c>
      <c r="C93" s="102"/>
      <c r="D93" s="102"/>
      <c r="E93" s="89"/>
      <c r="F93" s="49" t="s">
        <v>275</v>
      </c>
      <c r="G93" s="59">
        <f t="shared" ref="G93:I93" si="30">G94+G95</f>
        <v>43600</v>
      </c>
      <c r="H93" s="8">
        <f t="shared" si="30"/>
        <v>0</v>
      </c>
      <c r="I93" s="8">
        <f t="shared" si="30"/>
        <v>43600</v>
      </c>
      <c r="J93" s="25">
        <f t="shared" ref="J93" si="31">J94+J95</f>
        <v>35773</v>
      </c>
      <c r="L93" s="6"/>
    </row>
    <row r="94" spans="1:12" x14ac:dyDescent="0.25">
      <c r="A94" s="23" t="s">
        <v>331</v>
      </c>
      <c r="B94" s="102" t="s">
        <v>391</v>
      </c>
      <c r="C94" s="102"/>
      <c r="D94" s="102"/>
      <c r="E94" s="89"/>
      <c r="F94" s="49" t="s">
        <v>276</v>
      </c>
      <c r="G94" s="57">
        <v>21</v>
      </c>
      <c r="H94" s="7">
        <v>0</v>
      </c>
      <c r="I94" s="7">
        <v>21</v>
      </c>
      <c r="J94" s="24">
        <v>14</v>
      </c>
      <c r="L94" s="6"/>
    </row>
    <row r="95" spans="1:12" x14ac:dyDescent="0.25">
      <c r="A95" s="23" t="s">
        <v>332</v>
      </c>
      <c r="B95" s="102" t="s">
        <v>392</v>
      </c>
      <c r="C95" s="102"/>
      <c r="D95" s="102"/>
      <c r="E95" s="89"/>
      <c r="F95" s="49" t="s">
        <v>277</v>
      </c>
      <c r="G95" s="57">
        <v>43579</v>
      </c>
      <c r="H95" s="7">
        <v>0</v>
      </c>
      <c r="I95" s="7">
        <v>43579</v>
      </c>
      <c r="J95" s="24">
        <v>35759</v>
      </c>
      <c r="L95" s="6"/>
    </row>
    <row r="96" spans="1:12" x14ac:dyDescent="0.25">
      <c r="A96" s="23" t="s">
        <v>58</v>
      </c>
      <c r="B96" s="102" t="s">
        <v>393</v>
      </c>
      <c r="C96" s="102"/>
      <c r="D96" s="102"/>
      <c r="E96" s="89"/>
      <c r="F96" s="49" t="s">
        <v>278</v>
      </c>
      <c r="G96" s="59">
        <f t="shared" ref="G96:I96" si="32">G97+G98+G99</f>
        <v>1335</v>
      </c>
      <c r="H96" s="8">
        <f t="shared" si="32"/>
        <v>0</v>
      </c>
      <c r="I96" s="8">
        <f t="shared" si="32"/>
        <v>1335</v>
      </c>
      <c r="J96" s="25">
        <f t="shared" ref="J96" si="33">J97+J98+J99</f>
        <v>848</v>
      </c>
      <c r="L96" s="6"/>
    </row>
    <row r="97" spans="1:12" x14ac:dyDescent="0.25">
      <c r="A97" s="23" t="s">
        <v>59</v>
      </c>
      <c r="B97" s="102" t="s">
        <v>394</v>
      </c>
      <c r="C97" s="102"/>
      <c r="D97" s="102"/>
      <c r="E97" s="89"/>
      <c r="F97" s="49" t="s">
        <v>279</v>
      </c>
      <c r="G97" s="57">
        <v>1061</v>
      </c>
      <c r="H97" s="7">
        <v>0</v>
      </c>
      <c r="I97" s="7">
        <v>1061</v>
      </c>
      <c r="J97" s="24">
        <v>838</v>
      </c>
      <c r="L97" s="6"/>
    </row>
    <row r="98" spans="1:12" x14ac:dyDescent="0.25">
      <c r="A98" s="23" t="s">
        <v>60</v>
      </c>
      <c r="B98" s="102" t="s">
        <v>395</v>
      </c>
      <c r="C98" s="102"/>
      <c r="D98" s="102"/>
      <c r="E98" s="89"/>
      <c r="F98" s="49" t="s">
        <v>280</v>
      </c>
      <c r="G98" s="57"/>
      <c r="H98" s="7"/>
      <c r="I98" s="7"/>
      <c r="J98" s="24"/>
      <c r="L98" s="6"/>
    </row>
    <row r="99" spans="1:12" ht="15" thickBot="1" x14ac:dyDescent="0.3">
      <c r="A99" s="26" t="s">
        <v>333</v>
      </c>
      <c r="B99" s="107" t="s">
        <v>396</v>
      </c>
      <c r="C99" s="107"/>
      <c r="D99" s="107"/>
      <c r="E99" s="123"/>
      <c r="F99" s="51" t="s">
        <v>281</v>
      </c>
      <c r="G99" s="61">
        <v>274</v>
      </c>
      <c r="H99" s="27">
        <v>0</v>
      </c>
      <c r="I99" s="27">
        <v>274</v>
      </c>
      <c r="J99" s="28">
        <v>10</v>
      </c>
      <c r="L99" s="6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6"/>
    </row>
    <row r="102" spans="1:12" x14ac:dyDescent="0.25">
      <c r="L102" s="6"/>
    </row>
    <row r="103" spans="1:12" x14ac:dyDescent="0.25">
      <c r="L103" s="6"/>
    </row>
    <row r="104" spans="1:12" x14ac:dyDescent="0.25">
      <c r="L104" s="6"/>
    </row>
    <row r="105" spans="1:12" x14ac:dyDescent="0.25">
      <c r="L105" s="6"/>
    </row>
    <row r="106" spans="1:12" x14ac:dyDescent="0.25">
      <c r="L106" s="6"/>
    </row>
    <row r="107" spans="1:12" x14ac:dyDescent="0.25">
      <c r="L107" s="6"/>
    </row>
    <row r="108" spans="1:12" x14ac:dyDescent="0.25">
      <c r="L108" s="6"/>
    </row>
    <row r="109" spans="1:12" x14ac:dyDescent="0.25">
      <c r="L109" s="6"/>
    </row>
    <row r="110" spans="1:12" x14ac:dyDescent="0.25">
      <c r="L110" s="6"/>
    </row>
    <row r="111" spans="1:12" x14ac:dyDescent="0.25">
      <c r="L111" s="6"/>
    </row>
    <row r="112" spans="1:12" x14ac:dyDescent="0.25">
      <c r="L112" s="6"/>
    </row>
    <row r="113" spans="12:12" x14ac:dyDescent="0.25">
      <c r="L113" s="6"/>
    </row>
    <row r="114" spans="12:12" x14ac:dyDescent="0.25">
      <c r="L114" s="6"/>
    </row>
    <row r="115" spans="12:12" x14ac:dyDescent="0.25">
      <c r="L115" s="6"/>
    </row>
    <row r="116" spans="12:12" x14ac:dyDescent="0.25">
      <c r="L116" s="6"/>
    </row>
    <row r="117" spans="12:12" x14ac:dyDescent="0.25">
      <c r="L117" s="6"/>
    </row>
    <row r="118" spans="12:12" x14ac:dyDescent="0.25">
      <c r="L118" s="6"/>
    </row>
    <row r="119" spans="12:12" x14ac:dyDescent="0.25">
      <c r="L119" s="6"/>
    </row>
    <row r="120" spans="12:12" x14ac:dyDescent="0.25">
      <c r="L120" s="6"/>
    </row>
    <row r="121" spans="12:12" x14ac:dyDescent="0.25">
      <c r="L121" s="6"/>
    </row>
    <row r="122" spans="12:12" x14ac:dyDescent="0.25">
      <c r="L122" s="6"/>
    </row>
    <row r="123" spans="12:12" x14ac:dyDescent="0.25">
      <c r="L123" s="6"/>
    </row>
    <row r="124" spans="12:12" x14ac:dyDescent="0.25">
      <c r="L124" s="6"/>
    </row>
    <row r="125" spans="12:12" x14ac:dyDescent="0.25">
      <c r="L125" s="6"/>
    </row>
    <row r="126" spans="12:12" x14ac:dyDescent="0.25">
      <c r="L126" s="6"/>
    </row>
    <row r="127" spans="12:12" x14ac:dyDescent="0.25">
      <c r="L127" s="6"/>
    </row>
    <row r="128" spans="12:12" x14ac:dyDescent="0.25">
      <c r="L128" s="6"/>
    </row>
    <row r="129" spans="12:12" x14ac:dyDescent="0.25">
      <c r="L129" s="6"/>
    </row>
    <row r="130" spans="12:12" x14ac:dyDescent="0.25">
      <c r="L130" s="6"/>
    </row>
    <row r="131" spans="12:12" x14ac:dyDescent="0.25">
      <c r="L131" s="6"/>
    </row>
    <row r="132" spans="12:12" x14ac:dyDescent="0.25">
      <c r="L132" s="6"/>
    </row>
    <row r="133" spans="12:12" x14ac:dyDescent="0.25">
      <c r="L133" s="6"/>
    </row>
    <row r="134" spans="12:12" x14ac:dyDescent="0.25">
      <c r="L134" s="6"/>
    </row>
    <row r="135" spans="12:12" x14ac:dyDescent="0.25">
      <c r="L135" s="6"/>
    </row>
    <row r="136" spans="12:12" x14ac:dyDescent="0.25">
      <c r="L136" s="6"/>
    </row>
    <row r="137" spans="12:12" x14ac:dyDescent="0.25">
      <c r="L137" s="6"/>
    </row>
    <row r="138" spans="12:12" x14ac:dyDescent="0.25">
      <c r="L138" s="6"/>
    </row>
    <row r="139" spans="12:12" x14ac:dyDescent="0.25">
      <c r="L139" s="6"/>
    </row>
    <row r="140" spans="12:12" x14ac:dyDescent="0.25">
      <c r="L140" s="6"/>
    </row>
    <row r="141" spans="12:12" x14ac:dyDescent="0.25">
      <c r="L141" s="6"/>
    </row>
    <row r="142" spans="12:12" x14ac:dyDescent="0.25">
      <c r="L142" s="6"/>
    </row>
    <row r="143" spans="12:12" x14ac:dyDescent="0.25">
      <c r="L143" s="6"/>
    </row>
    <row r="144" spans="12:12" x14ac:dyDescent="0.25">
      <c r="L144" s="6"/>
    </row>
    <row r="145" spans="12:12" x14ac:dyDescent="0.25">
      <c r="L145" s="6"/>
    </row>
    <row r="146" spans="12:12" x14ac:dyDescent="0.25">
      <c r="L146" s="6"/>
    </row>
    <row r="147" spans="12:12" x14ac:dyDescent="0.25">
      <c r="L147" s="6"/>
    </row>
    <row r="148" spans="12:12" x14ac:dyDescent="0.25">
      <c r="L148" s="6"/>
    </row>
    <row r="149" spans="12:12" x14ac:dyDescent="0.25">
      <c r="L149" s="6"/>
    </row>
    <row r="150" spans="12:12" x14ac:dyDescent="0.25">
      <c r="L150" s="6"/>
    </row>
    <row r="151" spans="12:12" x14ac:dyDescent="0.25">
      <c r="L151" s="6"/>
    </row>
    <row r="152" spans="12:12" x14ac:dyDescent="0.25">
      <c r="L152" s="6"/>
    </row>
    <row r="153" spans="12:12" x14ac:dyDescent="0.25">
      <c r="L153" s="6"/>
    </row>
    <row r="154" spans="12:12" x14ac:dyDescent="0.25">
      <c r="L154" s="6"/>
    </row>
    <row r="155" spans="12:12" x14ac:dyDescent="0.25">
      <c r="L155" s="6"/>
    </row>
    <row r="156" spans="12:12" x14ac:dyDescent="0.25">
      <c r="L156" s="6"/>
    </row>
    <row r="157" spans="12:12" x14ac:dyDescent="0.25">
      <c r="L157" s="6"/>
    </row>
    <row r="158" spans="12:12" x14ac:dyDescent="0.25">
      <c r="L158" s="6"/>
    </row>
    <row r="159" spans="12:12" x14ac:dyDescent="0.25">
      <c r="L159" s="6"/>
    </row>
    <row r="160" spans="12:12" x14ac:dyDescent="0.25">
      <c r="L160" s="6"/>
    </row>
    <row r="161" spans="12:12" x14ac:dyDescent="0.25">
      <c r="L161" s="6"/>
    </row>
    <row r="162" spans="12:12" x14ac:dyDescent="0.25">
      <c r="L162" s="6"/>
    </row>
    <row r="163" spans="12:12" x14ac:dyDescent="0.25">
      <c r="L163" s="6"/>
    </row>
    <row r="164" spans="12:12" x14ac:dyDescent="0.25">
      <c r="L164" s="6"/>
    </row>
    <row r="165" spans="12:12" x14ac:dyDescent="0.25">
      <c r="L165" s="6"/>
    </row>
    <row r="166" spans="12:12" x14ac:dyDescent="0.25">
      <c r="L166" s="6"/>
    </row>
    <row r="167" spans="12:12" x14ac:dyDescent="0.25">
      <c r="L167" s="6"/>
    </row>
    <row r="168" spans="12:12" x14ac:dyDescent="0.25">
      <c r="L168" s="6"/>
    </row>
    <row r="169" spans="12:12" x14ac:dyDescent="0.25">
      <c r="L169" s="6"/>
    </row>
    <row r="170" spans="12:12" x14ac:dyDescent="0.25">
      <c r="L170" s="6"/>
    </row>
    <row r="171" spans="12:12" x14ac:dyDescent="0.25">
      <c r="L171" s="6"/>
    </row>
    <row r="172" spans="12:12" x14ac:dyDescent="0.25">
      <c r="L172" s="6"/>
    </row>
    <row r="173" spans="12:12" x14ac:dyDescent="0.25">
      <c r="L173" s="6"/>
    </row>
    <row r="174" spans="12:12" x14ac:dyDescent="0.25">
      <c r="L174" s="6"/>
    </row>
    <row r="175" spans="12:12" x14ac:dyDescent="0.25">
      <c r="L175" s="6"/>
    </row>
    <row r="176" spans="12:12" x14ac:dyDescent="0.25">
      <c r="L176" s="6"/>
    </row>
    <row r="177" spans="12:12" x14ac:dyDescent="0.25">
      <c r="L177" s="6"/>
    </row>
    <row r="178" spans="12:12" x14ac:dyDescent="0.25">
      <c r="L178" s="6"/>
    </row>
    <row r="179" spans="12:12" x14ac:dyDescent="0.25">
      <c r="L179" s="6"/>
    </row>
    <row r="180" spans="12:12" x14ac:dyDescent="0.25">
      <c r="L180" s="6"/>
    </row>
    <row r="181" spans="12:12" x14ac:dyDescent="0.25">
      <c r="L181" s="6"/>
    </row>
    <row r="182" spans="12:12" x14ac:dyDescent="0.25">
      <c r="L182" s="6"/>
    </row>
    <row r="183" spans="12:12" x14ac:dyDescent="0.25">
      <c r="L183" s="6"/>
    </row>
    <row r="184" spans="12:12" x14ac:dyDescent="0.25">
      <c r="L184" s="6"/>
    </row>
    <row r="185" spans="12:12" x14ac:dyDescent="0.25">
      <c r="L185" s="6"/>
    </row>
    <row r="186" spans="12:12" x14ac:dyDescent="0.25">
      <c r="L186" s="6"/>
    </row>
    <row r="187" spans="12:12" x14ac:dyDescent="0.25">
      <c r="L187" s="6"/>
    </row>
    <row r="188" spans="12:12" x14ac:dyDescent="0.25">
      <c r="L188" s="6"/>
    </row>
    <row r="189" spans="12:12" x14ac:dyDescent="0.25">
      <c r="L189" s="6"/>
    </row>
    <row r="190" spans="12:12" x14ac:dyDescent="0.25">
      <c r="L190" s="6"/>
    </row>
    <row r="191" spans="12:12" x14ac:dyDescent="0.25">
      <c r="L191" s="6"/>
    </row>
    <row r="192" spans="12:12" x14ac:dyDescent="0.25">
      <c r="L192" s="6"/>
    </row>
  </sheetData>
  <mergeCells count="97">
    <mergeCell ref="B97:E97"/>
    <mergeCell ref="B98:E98"/>
    <mergeCell ref="B99:E99"/>
    <mergeCell ref="F5:J5"/>
    <mergeCell ref="B91:E91"/>
    <mergeCell ref="B92:E92"/>
    <mergeCell ref="B93:E93"/>
    <mergeCell ref="B94:E94"/>
    <mergeCell ref="B95:E95"/>
    <mergeCell ref="B96:E96"/>
    <mergeCell ref="B84:E84"/>
    <mergeCell ref="B78:E78"/>
    <mergeCell ref="B79:E79"/>
    <mergeCell ref="B80:E80"/>
    <mergeCell ref="B81:E81"/>
    <mergeCell ref="B82:E82"/>
    <mergeCell ref="A88:A89"/>
    <mergeCell ref="B88:E89"/>
    <mergeCell ref="F88:F89"/>
    <mergeCell ref="G88:I88"/>
    <mergeCell ref="B90:E90"/>
    <mergeCell ref="B83:E83"/>
    <mergeCell ref="B72:E72"/>
    <mergeCell ref="B73:E73"/>
    <mergeCell ref="B74:E74"/>
    <mergeCell ref="B75:E75"/>
    <mergeCell ref="B76:E76"/>
    <mergeCell ref="B77:E77"/>
    <mergeCell ref="B71:E71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59:E59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F42:F43"/>
    <mergeCell ref="G42:I42"/>
    <mergeCell ref="B44:E44"/>
    <mergeCell ref="B45:E45"/>
    <mergeCell ref="B46:E46"/>
    <mergeCell ref="B47:E47"/>
    <mergeCell ref="B35:E35"/>
    <mergeCell ref="B36:E36"/>
    <mergeCell ref="B37:E37"/>
    <mergeCell ref="B38:E38"/>
    <mergeCell ref="A42:A43"/>
    <mergeCell ref="B42:E43"/>
    <mergeCell ref="B29:E29"/>
    <mergeCell ref="B30:E30"/>
    <mergeCell ref="B31:E31"/>
    <mergeCell ref="B32:E32"/>
    <mergeCell ref="B33:E33"/>
    <mergeCell ref="B34:E34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F6:J6"/>
    <mergeCell ref="F7:J8"/>
    <mergeCell ref="F9:J9"/>
    <mergeCell ref="A11:A12"/>
    <mergeCell ref="B11:E12"/>
    <mergeCell ref="F11:F12"/>
    <mergeCell ref="G11:I11"/>
    <mergeCell ref="A1:J1"/>
    <mergeCell ref="A2:J2"/>
    <mergeCell ref="A3:J3"/>
    <mergeCell ref="A4:J4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2:L96"/>
  <sheetViews>
    <sheetView zoomScale="110" zoomScaleNormal="110" workbookViewId="0">
      <selection activeCell="M63" sqref="M63"/>
    </sheetView>
  </sheetViews>
  <sheetFormatPr defaultRowHeight="15" x14ac:dyDescent="0.25"/>
  <cols>
    <col min="1" max="1" width="6.42578125" style="2" customWidth="1"/>
    <col min="2" max="6" width="9.140625" style="2"/>
    <col min="7" max="7" width="8.5703125" style="2" customWidth="1"/>
    <col min="8" max="8" width="5.7109375" style="2" customWidth="1"/>
    <col min="9" max="10" width="8" style="2" bestFit="1" customWidth="1"/>
    <col min="11" max="11" width="9.140625" style="2" customWidth="1"/>
    <col min="12" max="16384" width="9.140625" style="2"/>
  </cols>
  <sheetData>
    <row r="2" spans="1:12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x14ac:dyDescent="0.25">
      <c r="A3" s="77" t="s">
        <v>1</v>
      </c>
      <c r="B3" s="127" t="s">
        <v>138</v>
      </c>
      <c r="C3" s="128"/>
      <c r="D3" s="128"/>
      <c r="E3" s="128"/>
      <c r="F3" s="128"/>
      <c r="G3" s="129"/>
      <c r="H3" s="125" t="s">
        <v>2</v>
      </c>
      <c r="I3" s="52" t="s">
        <v>141</v>
      </c>
      <c r="J3" s="42" t="s">
        <v>140</v>
      </c>
    </row>
    <row r="4" spans="1:12" ht="15.75" thickBot="1" x14ac:dyDescent="0.3">
      <c r="A4" s="78"/>
      <c r="B4" s="130"/>
      <c r="C4" s="131"/>
      <c r="D4" s="131"/>
      <c r="E4" s="131"/>
      <c r="F4" s="131"/>
      <c r="G4" s="132"/>
      <c r="H4" s="126"/>
      <c r="I4" s="53" t="s">
        <v>142</v>
      </c>
      <c r="J4" s="43" t="s">
        <v>142</v>
      </c>
    </row>
    <row r="5" spans="1:12" x14ac:dyDescent="0.25">
      <c r="A5" s="44"/>
      <c r="B5" s="134" t="s">
        <v>143</v>
      </c>
      <c r="C5" s="135"/>
      <c r="D5" s="135"/>
      <c r="E5" s="135"/>
      <c r="F5" s="135"/>
      <c r="G5" s="136"/>
      <c r="H5" s="48" t="s">
        <v>4</v>
      </c>
      <c r="I5" s="62">
        <f>I6+I27+I75</f>
        <v>1153799</v>
      </c>
      <c r="J5" s="47">
        <f>J6+J27+J75</f>
        <v>1131765</v>
      </c>
      <c r="K5" s="6"/>
      <c r="L5" s="11"/>
    </row>
    <row r="6" spans="1:12" x14ac:dyDescent="0.25">
      <c r="A6" s="23" t="s">
        <v>55</v>
      </c>
      <c r="B6" s="89" t="s">
        <v>144</v>
      </c>
      <c r="C6" s="90"/>
      <c r="D6" s="90"/>
      <c r="E6" s="90"/>
      <c r="F6" s="90"/>
      <c r="G6" s="90"/>
      <c r="H6" s="49" t="s">
        <v>5</v>
      </c>
      <c r="I6" s="54">
        <f>I7+I11+I19+I22+I25</f>
        <v>1051176</v>
      </c>
      <c r="J6" s="45">
        <f>J7+J11+J19+J22+J25</f>
        <v>1029330</v>
      </c>
      <c r="K6" s="19"/>
    </row>
    <row r="7" spans="1:12" x14ac:dyDescent="0.25">
      <c r="A7" s="23" t="s">
        <v>145</v>
      </c>
      <c r="B7" s="89" t="s">
        <v>147</v>
      </c>
      <c r="C7" s="90"/>
      <c r="D7" s="90"/>
      <c r="E7" s="90"/>
      <c r="F7" s="90"/>
      <c r="G7" s="90"/>
      <c r="H7" s="49" t="s">
        <v>6</v>
      </c>
      <c r="I7" s="55">
        <f>I8+I9+I10</f>
        <v>629350</v>
      </c>
      <c r="J7" s="25">
        <f t="shared" ref="J7" si="0">J8+J9+J10</f>
        <v>629350</v>
      </c>
      <c r="K7" s="6"/>
    </row>
    <row r="8" spans="1:12" x14ac:dyDescent="0.25">
      <c r="A8" s="23" t="s">
        <v>146</v>
      </c>
      <c r="B8" s="95" t="s">
        <v>426</v>
      </c>
      <c r="C8" s="96"/>
      <c r="D8" s="96"/>
      <c r="E8" s="96"/>
      <c r="F8" s="96"/>
      <c r="G8" s="97"/>
      <c r="H8" s="49" t="s">
        <v>7</v>
      </c>
      <c r="I8" s="56">
        <v>629350</v>
      </c>
      <c r="J8" s="24">
        <v>629350</v>
      </c>
      <c r="K8" s="19"/>
    </row>
    <row r="9" spans="1:12" x14ac:dyDescent="0.25">
      <c r="A9" s="23" t="s">
        <v>148</v>
      </c>
      <c r="B9" s="89" t="s">
        <v>149</v>
      </c>
      <c r="C9" s="90"/>
      <c r="D9" s="90"/>
      <c r="E9" s="90"/>
      <c r="F9" s="90"/>
      <c r="G9" s="91"/>
      <c r="H9" s="49" t="s">
        <v>8</v>
      </c>
      <c r="I9" s="56"/>
      <c r="J9" s="24"/>
      <c r="K9" s="19"/>
    </row>
    <row r="10" spans="1:12" x14ac:dyDescent="0.25">
      <c r="A10" s="23" t="s">
        <v>150</v>
      </c>
      <c r="B10" s="89" t="s">
        <v>151</v>
      </c>
      <c r="C10" s="90"/>
      <c r="D10" s="90"/>
      <c r="E10" s="90"/>
      <c r="F10" s="90"/>
      <c r="G10" s="91"/>
      <c r="H10" s="49" t="s">
        <v>9</v>
      </c>
      <c r="I10" s="56"/>
      <c r="J10" s="24"/>
      <c r="K10" s="19"/>
    </row>
    <row r="11" spans="1:12" x14ac:dyDescent="0.25">
      <c r="A11" s="23" t="s">
        <v>152</v>
      </c>
      <c r="B11" s="89" t="s">
        <v>153</v>
      </c>
      <c r="C11" s="90"/>
      <c r="D11" s="90"/>
      <c r="E11" s="90"/>
      <c r="F11" s="90"/>
      <c r="G11" s="91"/>
      <c r="H11" s="49" t="s">
        <v>10</v>
      </c>
      <c r="I11" s="55">
        <f>I12+I13</f>
        <v>118028</v>
      </c>
      <c r="J11" s="25">
        <f t="shared" ref="J11" si="1">J12+J13</f>
        <v>111243</v>
      </c>
      <c r="K11" s="19"/>
    </row>
    <row r="12" spans="1:12" x14ac:dyDescent="0.25">
      <c r="A12" s="23" t="s">
        <v>154</v>
      </c>
      <c r="B12" s="95" t="s">
        <v>432</v>
      </c>
      <c r="C12" s="96"/>
      <c r="D12" s="96"/>
      <c r="E12" s="96"/>
      <c r="F12" s="96"/>
      <c r="G12" s="97"/>
      <c r="H12" s="49" t="s">
        <v>47</v>
      </c>
      <c r="I12" s="56">
        <v>31061</v>
      </c>
      <c r="J12" s="24">
        <v>31061</v>
      </c>
      <c r="K12" s="19"/>
    </row>
    <row r="13" spans="1:12" x14ac:dyDescent="0.25">
      <c r="A13" s="23" t="s">
        <v>155</v>
      </c>
      <c r="B13" s="89" t="s">
        <v>156</v>
      </c>
      <c r="C13" s="90"/>
      <c r="D13" s="90"/>
      <c r="E13" s="90"/>
      <c r="F13" s="90"/>
      <c r="G13" s="91"/>
      <c r="H13" s="49" t="s">
        <v>11</v>
      </c>
      <c r="I13" s="55">
        <f>I14+I15+I16+I17+I18</f>
        <v>86967</v>
      </c>
      <c r="J13" s="25">
        <f t="shared" ref="J13" si="2">J14+J15+J16+J17+J18</f>
        <v>80182</v>
      </c>
      <c r="K13" s="19"/>
    </row>
    <row r="14" spans="1:12" x14ac:dyDescent="0.25">
      <c r="A14" s="23" t="s">
        <v>157</v>
      </c>
      <c r="B14" s="95" t="s">
        <v>158</v>
      </c>
      <c r="C14" s="96"/>
      <c r="D14" s="96"/>
      <c r="E14" s="96"/>
      <c r="F14" s="96"/>
      <c r="G14" s="97"/>
      <c r="H14" s="49" t="s">
        <v>12</v>
      </c>
      <c r="I14" s="56">
        <v>86967</v>
      </c>
      <c r="J14" s="24">
        <v>80182</v>
      </c>
      <c r="K14" s="19"/>
    </row>
    <row r="15" spans="1:12" x14ac:dyDescent="0.25">
      <c r="A15" s="23" t="s">
        <v>159</v>
      </c>
      <c r="B15" s="89" t="s">
        <v>160</v>
      </c>
      <c r="C15" s="90"/>
      <c r="D15" s="90"/>
      <c r="E15" s="90"/>
      <c r="F15" s="90"/>
      <c r="G15" s="91"/>
      <c r="H15" s="49" t="s">
        <v>13</v>
      </c>
      <c r="I15" s="57"/>
      <c r="J15" s="24"/>
      <c r="K15" s="19"/>
    </row>
    <row r="16" spans="1:12" ht="26.65" customHeight="1" x14ac:dyDescent="0.25">
      <c r="A16" s="23" t="s">
        <v>161</v>
      </c>
      <c r="B16" s="95" t="s">
        <v>164</v>
      </c>
      <c r="C16" s="96"/>
      <c r="D16" s="96"/>
      <c r="E16" s="96"/>
      <c r="F16" s="96"/>
      <c r="G16" s="97"/>
      <c r="H16" s="49" t="s">
        <v>14</v>
      </c>
      <c r="I16" s="56"/>
      <c r="J16" s="24"/>
      <c r="K16" s="19"/>
    </row>
    <row r="17" spans="1:11" x14ac:dyDescent="0.25">
      <c r="A17" s="23" t="s">
        <v>162</v>
      </c>
      <c r="B17" s="95" t="s">
        <v>165</v>
      </c>
      <c r="C17" s="96"/>
      <c r="D17" s="96"/>
      <c r="E17" s="96"/>
      <c r="F17" s="96"/>
      <c r="G17" s="97"/>
      <c r="H17" s="49" t="s">
        <v>15</v>
      </c>
      <c r="I17" s="56"/>
      <c r="J17" s="24"/>
      <c r="K17" s="19"/>
    </row>
    <row r="18" spans="1:11" x14ac:dyDescent="0.25">
      <c r="A18" s="23" t="s">
        <v>163</v>
      </c>
      <c r="B18" s="89" t="s">
        <v>166</v>
      </c>
      <c r="C18" s="90"/>
      <c r="D18" s="90"/>
      <c r="E18" s="90"/>
      <c r="F18" s="90"/>
      <c r="G18" s="91"/>
      <c r="H18" s="49" t="s">
        <v>16</v>
      </c>
      <c r="I18" s="56"/>
      <c r="J18" s="24"/>
      <c r="K18" s="19"/>
    </row>
    <row r="19" spans="1:11" x14ac:dyDescent="0.25">
      <c r="A19" s="23" t="s">
        <v>167</v>
      </c>
      <c r="B19" s="95" t="s">
        <v>168</v>
      </c>
      <c r="C19" s="96"/>
      <c r="D19" s="96"/>
      <c r="E19" s="96"/>
      <c r="F19" s="96"/>
      <c r="G19" s="97"/>
      <c r="H19" s="49" t="s">
        <v>17</v>
      </c>
      <c r="I19" s="55">
        <f>I20+I21</f>
        <v>200792</v>
      </c>
      <c r="J19" s="25">
        <f t="shared" ref="J19" si="3">J20+J21</f>
        <v>190219</v>
      </c>
      <c r="K19" s="19"/>
    </row>
    <row r="20" spans="1:11" x14ac:dyDescent="0.25">
      <c r="A20" s="34" t="s">
        <v>169</v>
      </c>
      <c r="B20" s="95" t="s">
        <v>409</v>
      </c>
      <c r="C20" s="96"/>
      <c r="D20" s="96"/>
      <c r="E20" s="96"/>
      <c r="F20" s="96"/>
      <c r="G20" s="97"/>
      <c r="H20" s="50" t="s">
        <v>18</v>
      </c>
      <c r="I20" s="58"/>
      <c r="J20" s="46"/>
      <c r="K20" s="19"/>
    </row>
    <row r="21" spans="1:11" x14ac:dyDescent="0.25">
      <c r="A21" s="23" t="s">
        <v>170</v>
      </c>
      <c r="B21" s="89" t="s">
        <v>171</v>
      </c>
      <c r="C21" s="90"/>
      <c r="D21" s="90"/>
      <c r="E21" s="90"/>
      <c r="F21" s="90"/>
      <c r="G21" s="91"/>
      <c r="H21" s="49" t="s">
        <v>19</v>
      </c>
      <c r="I21" s="56">
        <v>200792</v>
      </c>
      <c r="J21" s="24">
        <v>190219</v>
      </c>
      <c r="K21" s="19"/>
    </row>
    <row r="22" spans="1:11" x14ac:dyDescent="0.25">
      <c r="A22" s="23" t="s">
        <v>172</v>
      </c>
      <c r="B22" s="89" t="s">
        <v>173</v>
      </c>
      <c r="C22" s="90"/>
      <c r="D22" s="90"/>
      <c r="E22" s="90"/>
      <c r="F22" s="90"/>
      <c r="G22" s="91"/>
      <c r="H22" s="49" t="s">
        <v>20</v>
      </c>
      <c r="I22" s="55">
        <f>I23+I24</f>
        <v>80832</v>
      </c>
      <c r="J22" s="25">
        <f>J23+J24</f>
        <v>80832</v>
      </c>
      <c r="K22" s="19"/>
    </row>
    <row r="23" spans="1:11" x14ac:dyDescent="0.25">
      <c r="A23" s="23" t="s">
        <v>174</v>
      </c>
      <c r="B23" s="89" t="s">
        <v>410</v>
      </c>
      <c r="C23" s="90"/>
      <c r="D23" s="90"/>
      <c r="E23" s="90"/>
      <c r="F23" s="90"/>
      <c r="G23" s="91"/>
      <c r="H23" s="49" t="s">
        <v>27</v>
      </c>
      <c r="I23" s="56">
        <v>80832</v>
      </c>
      <c r="J23" s="24">
        <v>80832</v>
      </c>
      <c r="K23" s="19"/>
    </row>
    <row r="24" spans="1:11" x14ac:dyDescent="0.25">
      <c r="A24" s="23" t="s">
        <v>175</v>
      </c>
      <c r="B24" s="89" t="s">
        <v>176</v>
      </c>
      <c r="C24" s="90"/>
      <c r="D24" s="90"/>
      <c r="E24" s="90"/>
      <c r="F24" s="90"/>
      <c r="G24" s="91"/>
      <c r="H24" s="49" t="s">
        <v>71</v>
      </c>
      <c r="I24" s="56"/>
      <c r="J24" s="24"/>
      <c r="K24" s="19"/>
    </row>
    <row r="25" spans="1:11" ht="26.25" customHeight="1" x14ac:dyDescent="0.25">
      <c r="A25" s="23" t="s">
        <v>177</v>
      </c>
      <c r="B25" s="95" t="s">
        <v>178</v>
      </c>
      <c r="C25" s="96"/>
      <c r="D25" s="96"/>
      <c r="E25" s="96"/>
      <c r="F25" s="96"/>
      <c r="G25" s="97"/>
      <c r="H25" s="49" t="s">
        <v>22</v>
      </c>
      <c r="I25" s="57">
        <v>22174</v>
      </c>
      <c r="J25" s="24">
        <v>17686</v>
      </c>
      <c r="K25" s="19"/>
    </row>
    <row r="26" spans="1:11" x14ac:dyDescent="0.25">
      <c r="A26" s="23" t="s">
        <v>179</v>
      </c>
      <c r="B26" s="102" t="s">
        <v>180</v>
      </c>
      <c r="C26" s="102"/>
      <c r="D26" s="102"/>
      <c r="E26" s="102"/>
      <c r="F26" s="102"/>
      <c r="G26" s="102"/>
      <c r="H26" s="49" t="s">
        <v>30</v>
      </c>
      <c r="I26" s="57"/>
      <c r="J26" s="24"/>
      <c r="K26" s="19"/>
    </row>
    <row r="27" spans="1:11" x14ac:dyDescent="0.25">
      <c r="A27" s="23" t="s">
        <v>181</v>
      </c>
      <c r="B27" s="102" t="s">
        <v>182</v>
      </c>
      <c r="C27" s="102"/>
      <c r="D27" s="102"/>
      <c r="E27" s="102"/>
      <c r="F27" s="102"/>
      <c r="G27" s="102"/>
      <c r="H27" s="49" t="s">
        <v>31</v>
      </c>
      <c r="I27" s="59">
        <f>I28+I33</f>
        <v>102566</v>
      </c>
      <c r="J27" s="25">
        <f t="shared" ref="J27" si="4">J28+J33</f>
        <v>102396</v>
      </c>
      <c r="K27" s="19"/>
    </row>
    <row r="28" spans="1:11" x14ac:dyDescent="0.25">
      <c r="A28" s="23" t="s">
        <v>56</v>
      </c>
      <c r="B28" s="108" t="s">
        <v>183</v>
      </c>
      <c r="C28" s="108"/>
      <c r="D28" s="108"/>
      <c r="E28" s="108"/>
      <c r="F28" s="108"/>
      <c r="G28" s="108"/>
      <c r="H28" s="49" t="s">
        <v>32</v>
      </c>
      <c r="I28" s="59">
        <f>I29+I30+I31+I32</f>
        <v>0</v>
      </c>
      <c r="J28" s="25">
        <f t="shared" ref="J28" si="5">J29+J30+J31+J32</f>
        <v>0</v>
      </c>
      <c r="K28" s="19"/>
    </row>
    <row r="29" spans="1:11" x14ac:dyDescent="0.25">
      <c r="A29" s="34" t="s">
        <v>29</v>
      </c>
      <c r="B29" s="95" t="s">
        <v>184</v>
      </c>
      <c r="C29" s="96"/>
      <c r="D29" s="96"/>
      <c r="E29" s="96"/>
      <c r="F29" s="96"/>
      <c r="G29" s="97"/>
      <c r="H29" s="49" t="s">
        <v>33</v>
      </c>
      <c r="I29" s="60"/>
      <c r="J29" s="24"/>
      <c r="K29" s="19"/>
    </row>
    <row r="30" spans="1:11" x14ac:dyDescent="0.25">
      <c r="A30" s="23" t="s">
        <v>46</v>
      </c>
      <c r="B30" s="95" t="s">
        <v>185</v>
      </c>
      <c r="C30" s="96"/>
      <c r="D30" s="96"/>
      <c r="E30" s="96"/>
      <c r="F30" s="96"/>
      <c r="G30" s="97"/>
      <c r="H30" s="49" t="s">
        <v>34</v>
      </c>
      <c r="I30" s="57"/>
      <c r="J30" s="24"/>
      <c r="K30" s="19"/>
    </row>
    <row r="31" spans="1:11" x14ac:dyDescent="0.25">
      <c r="A31" s="23" t="s">
        <v>48</v>
      </c>
      <c r="B31" s="95" t="s">
        <v>186</v>
      </c>
      <c r="C31" s="96"/>
      <c r="D31" s="96"/>
      <c r="E31" s="96"/>
      <c r="F31" s="96"/>
      <c r="G31" s="97"/>
      <c r="H31" s="49" t="s">
        <v>35</v>
      </c>
      <c r="I31" s="57"/>
      <c r="J31" s="24"/>
      <c r="K31" s="19"/>
    </row>
    <row r="32" spans="1:11" x14ac:dyDescent="0.25">
      <c r="A32" s="23" t="s">
        <v>187</v>
      </c>
      <c r="B32" s="102" t="s">
        <v>188</v>
      </c>
      <c r="C32" s="102"/>
      <c r="D32" s="102"/>
      <c r="E32" s="102"/>
      <c r="F32" s="102"/>
      <c r="G32" s="102"/>
      <c r="H32" s="49" t="s">
        <v>36</v>
      </c>
      <c r="I32" s="57"/>
      <c r="J32" s="24"/>
      <c r="K32" s="19"/>
    </row>
    <row r="33" spans="1:11" x14ac:dyDescent="0.25">
      <c r="A33" s="23" t="s">
        <v>57</v>
      </c>
      <c r="B33" s="102" t="s">
        <v>189</v>
      </c>
      <c r="C33" s="102"/>
      <c r="D33" s="102"/>
      <c r="E33" s="102"/>
      <c r="F33" s="102"/>
      <c r="G33" s="102"/>
      <c r="H33" s="49" t="s">
        <v>37</v>
      </c>
      <c r="I33" s="59">
        <f>I34+I57</f>
        <v>102566</v>
      </c>
      <c r="J33" s="25">
        <f>J34+J57</f>
        <v>102396</v>
      </c>
      <c r="K33" s="19"/>
    </row>
    <row r="34" spans="1:11" x14ac:dyDescent="0.25">
      <c r="A34" s="23" t="s">
        <v>190</v>
      </c>
      <c r="B34" s="102" t="s">
        <v>191</v>
      </c>
      <c r="C34" s="102"/>
      <c r="D34" s="102"/>
      <c r="E34" s="102"/>
      <c r="F34" s="102"/>
      <c r="G34" s="102"/>
      <c r="H34" s="49" t="s">
        <v>38</v>
      </c>
      <c r="I34" s="59">
        <f>I35+I38+I39+I40+I41+I42+I43+I44+I53</f>
        <v>91164</v>
      </c>
      <c r="J34" s="25">
        <f>J35+J38+J39+J40+J41+J42+J43+J44+J53</f>
        <v>89059</v>
      </c>
      <c r="K34" s="19"/>
    </row>
    <row r="35" spans="1:11" x14ac:dyDescent="0.25">
      <c r="A35" s="23" t="s">
        <v>192</v>
      </c>
      <c r="B35" s="102" t="s">
        <v>193</v>
      </c>
      <c r="C35" s="102"/>
      <c r="D35" s="102"/>
      <c r="E35" s="102"/>
      <c r="F35" s="102"/>
      <c r="G35" s="102"/>
      <c r="H35" s="49" t="s">
        <v>39</v>
      </c>
      <c r="I35" s="59">
        <f>I36+I37</f>
        <v>0</v>
      </c>
      <c r="J35" s="25">
        <f t="shared" ref="J35" si="6">J36+J37</f>
        <v>0</v>
      </c>
      <c r="K35" s="19"/>
    </row>
    <row r="36" spans="1:11" x14ac:dyDescent="0.25">
      <c r="A36" s="23" t="s">
        <v>194</v>
      </c>
      <c r="B36" s="95" t="s">
        <v>195</v>
      </c>
      <c r="C36" s="96"/>
      <c r="D36" s="96"/>
      <c r="E36" s="96"/>
      <c r="F36" s="96"/>
      <c r="G36" s="97"/>
      <c r="H36" s="49" t="s">
        <v>40</v>
      </c>
      <c r="I36" s="57"/>
      <c r="J36" s="24"/>
      <c r="K36" s="19"/>
    </row>
    <row r="37" spans="1:11" x14ac:dyDescent="0.25">
      <c r="A37" s="23" t="s">
        <v>196</v>
      </c>
      <c r="B37" s="102" t="s">
        <v>197</v>
      </c>
      <c r="C37" s="102"/>
      <c r="D37" s="102"/>
      <c r="E37" s="102"/>
      <c r="F37" s="102"/>
      <c r="G37" s="102"/>
      <c r="H37" s="49" t="s">
        <v>41</v>
      </c>
      <c r="I37" s="57"/>
      <c r="J37" s="24"/>
      <c r="K37" s="19"/>
    </row>
    <row r="38" spans="1:11" x14ac:dyDescent="0.25">
      <c r="A38" s="23" t="s">
        <v>198</v>
      </c>
      <c r="B38" s="102" t="s">
        <v>199</v>
      </c>
      <c r="C38" s="102"/>
      <c r="D38" s="102"/>
      <c r="E38" s="102"/>
      <c r="F38" s="102"/>
      <c r="G38" s="102"/>
      <c r="H38" s="49" t="s">
        <v>42</v>
      </c>
      <c r="I38" s="57"/>
      <c r="J38" s="24"/>
      <c r="K38" s="19"/>
    </row>
    <row r="39" spans="1:11" x14ac:dyDescent="0.25">
      <c r="A39" s="23" t="s">
        <v>200</v>
      </c>
      <c r="B39" s="102" t="s">
        <v>201</v>
      </c>
      <c r="C39" s="102"/>
      <c r="D39" s="102"/>
      <c r="E39" s="102"/>
      <c r="F39" s="102"/>
      <c r="G39" s="102"/>
      <c r="H39" s="49" t="s">
        <v>43</v>
      </c>
      <c r="I39" s="57"/>
      <c r="J39" s="24"/>
      <c r="K39" s="19"/>
    </row>
    <row r="40" spans="1:11" x14ac:dyDescent="0.25">
      <c r="A40" s="23" t="s">
        <v>202</v>
      </c>
      <c r="B40" s="102" t="s">
        <v>204</v>
      </c>
      <c r="C40" s="102"/>
      <c r="D40" s="102"/>
      <c r="E40" s="102"/>
      <c r="F40" s="102"/>
      <c r="G40" s="102"/>
      <c r="H40" s="49" t="s">
        <v>44</v>
      </c>
      <c r="I40" s="57">
        <v>3610</v>
      </c>
      <c r="J40" s="24">
        <v>1638</v>
      </c>
      <c r="K40" s="19"/>
    </row>
    <row r="41" spans="1:11" x14ac:dyDescent="0.25">
      <c r="A41" s="23" t="s">
        <v>203</v>
      </c>
      <c r="B41" s="102" t="s">
        <v>205</v>
      </c>
      <c r="C41" s="102"/>
      <c r="D41" s="102"/>
      <c r="E41" s="102"/>
      <c r="F41" s="102"/>
      <c r="G41" s="102"/>
      <c r="H41" s="49" t="s">
        <v>81</v>
      </c>
      <c r="I41" s="57"/>
      <c r="J41" s="24"/>
      <c r="K41" s="19"/>
    </row>
    <row r="42" spans="1:11" x14ac:dyDescent="0.25">
      <c r="A42" s="23" t="s">
        <v>206</v>
      </c>
      <c r="B42" s="89" t="s">
        <v>207</v>
      </c>
      <c r="C42" s="90"/>
      <c r="D42" s="90"/>
      <c r="E42" s="90"/>
      <c r="F42" s="90"/>
      <c r="G42" s="91"/>
      <c r="H42" s="49" t="s">
        <v>82</v>
      </c>
      <c r="I42" s="58"/>
      <c r="J42" s="24"/>
      <c r="K42" s="19"/>
    </row>
    <row r="43" spans="1:11" x14ac:dyDescent="0.25">
      <c r="A43" s="23" t="s">
        <v>218</v>
      </c>
      <c r="B43" s="102" t="s">
        <v>466</v>
      </c>
      <c r="C43" s="102"/>
      <c r="D43" s="102"/>
      <c r="E43" s="102"/>
      <c r="F43" s="102"/>
      <c r="G43" s="102"/>
      <c r="H43" s="49" t="s">
        <v>83</v>
      </c>
      <c r="I43" s="57"/>
      <c r="J43" s="24"/>
      <c r="K43" s="19"/>
    </row>
    <row r="44" spans="1:11" ht="15.75" thickBot="1" x14ac:dyDescent="0.3">
      <c r="A44" s="26" t="s">
        <v>219</v>
      </c>
      <c r="B44" s="107" t="s">
        <v>467</v>
      </c>
      <c r="C44" s="107"/>
      <c r="D44" s="107"/>
      <c r="E44" s="107"/>
      <c r="F44" s="107"/>
      <c r="G44" s="107"/>
      <c r="H44" s="51" t="s">
        <v>84</v>
      </c>
      <c r="I44" s="61">
        <v>87553</v>
      </c>
      <c r="J44" s="28">
        <v>87420</v>
      </c>
      <c r="K44" s="19"/>
    </row>
    <row r="45" spans="1:11" x14ac:dyDescent="0.25">
      <c r="A45" s="6"/>
      <c r="B45" s="6"/>
      <c r="C45" s="6"/>
      <c r="D45" s="6"/>
      <c r="E45" s="6"/>
      <c r="F45" s="6"/>
      <c r="G45" s="6"/>
      <c r="H45" s="9"/>
      <c r="I45" s="10"/>
      <c r="J45" s="10"/>
      <c r="K45" s="19"/>
    </row>
    <row r="46" spans="1:11" x14ac:dyDescent="0.25">
      <c r="A46" s="6"/>
      <c r="B46" s="6"/>
      <c r="C46" s="6"/>
      <c r="D46" s="6"/>
      <c r="E46" s="6"/>
      <c r="F46" s="6"/>
      <c r="G46" s="6"/>
      <c r="H46" s="9"/>
      <c r="I46" s="10"/>
      <c r="J46" s="10"/>
      <c r="K46" s="19"/>
    </row>
    <row r="47" spans="1:11" x14ac:dyDescent="0.25">
      <c r="A47" s="6"/>
      <c r="B47" s="6"/>
      <c r="C47" s="6"/>
      <c r="D47" s="6"/>
      <c r="E47" s="6"/>
      <c r="F47" s="6"/>
      <c r="G47" s="6"/>
      <c r="H47" s="9"/>
      <c r="I47" s="10"/>
      <c r="J47" s="10"/>
      <c r="K47" s="19"/>
    </row>
    <row r="48" spans="1:11" x14ac:dyDescent="0.25">
      <c r="A48" s="6"/>
      <c r="B48" s="6"/>
      <c r="C48" s="6"/>
      <c r="D48" s="6"/>
      <c r="E48" s="6"/>
      <c r="F48" s="6"/>
      <c r="G48" s="6"/>
      <c r="H48" s="9"/>
      <c r="I48" s="10"/>
      <c r="J48" s="10"/>
      <c r="K48" s="19"/>
    </row>
    <row r="49" spans="1:11" x14ac:dyDescent="0.25">
      <c r="A49" s="6"/>
      <c r="B49" s="6"/>
      <c r="C49" s="6"/>
      <c r="D49" s="6"/>
      <c r="E49" s="6"/>
      <c r="F49" s="6"/>
      <c r="G49" s="6"/>
      <c r="H49" s="9"/>
      <c r="I49" s="10"/>
      <c r="J49" s="10"/>
      <c r="K49" s="19"/>
    </row>
    <row r="50" spans="1:11" ht="15.75" thickBot="1" x14ac:dyDescent="0.3">
      <c r="A50" s="6"/>
      <c r="B50" s="6"/>
      <c r="C50" s="6"/>
      <c r="D50" s="6"/>
      <c r="E50" s="6"/>
      <c r="F50" s="6"/>
      <c r="G50" s="6"/>
      <c r="H50" s="9"/>
      <c r="I50" s="10"/>
      <c r="J50" s="10"/>
      <c r="K50" s="19"/>
    </row>
    <row r="51" spans="1:11" x14ac:dyDescent="0.25">
      <c r="A51" s="77" t="s">
        <v>1</v>
      </c>
      <c r="B51" s="127" t="s">
        <v>138</v>
      </c>
      <c r="C51" s="128"/>
      <c r="D51" s="128"/>
      <c r="E51" s="128"/>
      <c r="F51" s="128"/>
      <c r="G51" s="129"/>
      <c r="H51" s="125" t="s">
        <v>2</v>
      </c>
      <c r="I51" s="52" t="s">
        <v>141</v>
      </c>
      <c r="J51" s="42" t="s">
        <v>140</v>
      </c>
      <c r="K51" s="19"/>
    </row>
    <row r="52" spans="1:11" ht="15.75" thickBot="1" x14ac:dyDescent="0.3">
      <c r="A52" s="78"/>
      <c r="B52" s="130"/>
      <c r="C52" s="131"/>
      <c r="D52" s="131"/>
      <c r="E52" s="131"/>
      <c r="F52" s="131"/>
      <c r="G52" s="132"/>
      <c r="H52" s="126"/>
      <c r="I52" s="53" t="s">
        <v>142</v>
      </c>
      <c r="J52" s="43" t="s">
        <v>142</v>
      </c>
      <c r="K52" s="19"/>
    </row>
    <row r="53" spans="1:11" x14ac:dyDescent="0.25">
      <c r="A53" s="44" t="s">
        <v>220</v>
      </c>
      <c r="B53" s="133" t="s">
        <v>242</v>
      </c>
      <c r="C53" s="133"/>
      <c r="D53" s="133"/>
      <c r="E53" s="133"/>
      <c r="F53" s="133"/>
      <c r="G53" s="133"/>
      <c r="H53" s="48" t="s">
        <v>85</v>
      </c>
      <c r="I53" s="62">
        <f>I54+I55+I56</f>
        <v>1</v>
      </c>
      <c r="J53" s="47">
        <f t="shared" ref="J53" si="7">J54+J55+J56</f>
        <v>1</v>
      </c>
      <c r="K53" s="19"/>
    </row>
    <row r="54" spans="1:11" x14ac:dyDescent="0.25">
      <c r="A54" s="23" t="s">
        <v>221</v>
      </c>
      <c r="B54" s="102" t="s">
        <v>243</v>
      </c>
      <c r="C54" s="102"/>
      <c r="D54" s="102"/>
      <c r="E54" s="102"/>
      <c r="F54" s="102"/>
      <c r="G54" s="102"/>
      <c r="H54" s="49" t="s">
        <v>86</v>
      </c>
      <c r="I54" s="57">
        <v>1</v>
      </c>
      <c r="J54" s="24">
        <v>1</v>
      </c>
      <c r="K54" s="19"/>
    </row>
    <row r="55" spans="1:11" x14ac:dyDescent="0.25">
      <c r="A55" s="23" t="s">
        <v>222</v>
      </c>
      <c r="B55" s="102" t="s">
        <v>244</v>
      </c>
      <c r="C55" s="102"/>
      <c r="D55" s="102"/>
      <c r="E55" s="102"/>
      <c r="F55" s="102"/>
      <c r="G55" s="102"/>
      <c r="H55" s="49" t="s">
        <v>87</v>
      </c>
      <c r="I55" s="57"/>
      <c r="J55" s="24"/>
      <c r="K55" s="19"/>
    </row>
    <row r="56" spans="1:11" x14ac:dyDescent="0.25">
      <c r="A56" s="23" t="s">
        <v>223</v>
      </c>
      <c r="B56" s="102" t="s">
        <v>245</v>
      </c>
      <c r="C56" s="102"/>
      <c r="D56" s="102"/>
      <c r="E56" s="102"/>
      <c r="F56" s="102"/>
      <c r="G56" s="102"/>
      <c r="H56" s="49" t="s">
        <v>88</v>
      </c>
      <c r="I56" s="57"/>
      <c r="J56" s="24"/>
      <c r="K56" s="19"/>
    </row>
    <row r="57" spans="1:11" x14ac:dyDescent="0.25">
      <c r="A57" s="23" t="s">
        <v>224</v>
      </c>
      <c r="B57" s="102" t="s">
        <v>246</v>
      </c>
      <c r="C57" s="102"/>
      <c r="D57" s="102"/>
      <c r="E57" s="102"/>
      <c r="F57" s="102"/>
      <c r="G57" s="102"/>
      <c r="H57" s="49" t="s">
        <v>89</v>
      </c>
      <c r="I57" s="59">
        <f t="shared" ref="I57" si="8">I58+I61+I62+I63+I64+I65+I66+I67</f>
        <v>11402</v>
      </c>
      <c r="J57" s="25">
        <f>J58+J61+J62+J63+J64+J65+J66+J67</f>
        <v>13337</v>
      </c>
      <c r="K57" s="19"/>
    </row>
    <row r="58" spans="1:11" x14ac:dyDescent="0.25">
      <c r="A58" s="23" t="s">
        <v>225</v>
      </c>
      <c r="B58" s="102" t="s">
        <v>247</v>
      </c>
      <c r="C58" s="102"/>
      <c r="D58" s="102"/>
      <c r="E58" s="102"/>
      <c r="F58" s="102"/>
      <c r="G58" s="102"/>
      <c r="H58" s="49" t="s">
        <v>90</v>
      </c>
      <c r="I58" s="59">
        <f>I59+I60</f>
        <v>0</v>
      </c>
      <c r="J58" s="25">
        <f>J59+J60</f>
        <v>0</v>
      </c>
      <c r="K58" s="19"/>
    </row>
    <row r="59" spans="1:11" x14ac:dyDescent="0.25">
      <c r="A59" s="23" t="s">
        <v>226</v>
      </c>
      <c r="B59" s="102" t="s">
        <v>248</v>
      </c>
      <c r="C59" s="102"/>
      <c r="D59" s="102"/>
      <c r="E59" s="102"/>
      <c r="F59" s="102"/>
      <c r="G59" s="102"/>
      <c r="H59" s="49" t="s">
        <v>91</v>
      </c>
      <c r="I59" s="57"/>
      <c r="J59" s="24"/>
      <c r="K59" s="19"/>
    </row>
    <row r="60" spans="1:11" x14ac:dyDescent="0.25">
      <c r="A60" s="23" t="s">
        <v>227</v>
      </c>
      <c r="B60" s="102" t="s">
        <v>249</v>
      </c>
      <c r="C60" s="102"/>
      <c r="D60" s="102"/>
      <c r="E60" s="102"/>
      <c r="F60" s="102"/>
      <c r="G60" s="102"/>
      <c r="H60" s="49" t="s">
        <v>92</v>
      </c>
      <c r="I60" s="57"/>
      <c r="J60" s="24"/>
      <c r="K60" s="19"/>
    </row>
    <row r="61" spans="1:11" x14ac:dyDescent="0.25">
      <c r="A61" s="23" t="s">
        <v>228</v>
      </c>
      <c r="B61" s="102" t="s">
        <v>250</v>
      </c>
      <c r="C61" s="102"/>
      <c r="D61" s="102"/>
      <c r="E61" s="102"/>
      <c r="F61" s="102"/>
      <c r="G61" s="102"/>
      <c r="H61" s="49" t="s">
        <v>93</v>
      </c>
      <c r="I61" s="57"/>
      <c r="J61" s="24"/>
      <c r="K61" s="19"/>
    </row>
    <row r="62" spans="1:11" x14ac:dyDescent="0.25">
      <c r="A62" s="23" t="s">
        <v>229</v>
      </c>
      <c r="B62" s="102" t="s">
        <v>251</v>
      </c>
      <c r="C62" s="102"/>
      <c r="D62" s="102"/>
      <c r="E62" s="102"/>
      <c r="F62" s="102"/>
      <c r="G62" s="102"/>
      <c r="H62" s="49" t="s">
        <v>94</v>
      </c>
      <c r="I62" s="57">
        <v>12</v>
      </c>
      <c r="J62" s="24">
        <v>12</v>
      </c>
      <c r="K62" s="19"/>
    </row>
    <row r="63" spans="1:11" x14ac:dyDescent="0.25">
      <c r="A63" s="23" t="s">
        <v>230</v>
      </c>
      <c r="B63" s="102" t="s">
        <v>252</v>
      </c>
      <c r="C63" s="102"/>
      <c r="D63" s="102"/>
      <c r="E63" s="102"/>
      <c r="F63" s="102"/>
      <c r="G63" s="102"/>
      <c r="H63" s="49" t="s">
        <v>95</v>
      </c>
      <c r="I63" s="57">
        <v>8207</v>
      </c>
      <c r="J63" s="24">
        <v>11633</v>
      </c>
      <c r="K63" s="19"/>
    </row>
    <row r="64" spans="1:11" x14ac:dyDescent="0.25">
      <c r="A64" s="23" t="s">
        <v>231</v>
      </c>
      <c r="B64" s="102" t="s">
        <v>253</v>
      </c>
      <c r="C64" s="102"/>
      <c r="D64" s="102"/>
      <c r="E64" s="102"/>
      <c r="F64" s="102"/>
      <c r="G64" s="102"/>
      <c r="H64" s="49" t="s">
        <v>96</v>
      </c>
      <c r="I64" s="57"/>
      <c r="J64" s="24"/>
      <c r="K64" s="19"/>
    </row>
    <row r="65" spans="1:11" x14ac:dyDescent="0.25">
      <c r="A65" s="23" t="s">
        <v>232</v>
      </c>
      <c r="B65" s="102" t="s">
        <v>254</v>
      </c>
      <c r="C65" s="102"/>
      <c r="D65" s="102"/>
      <c r="E65" s="102"/>
      <c r="F65" s="102"/>
      <c r="G65" s="102"/>
      <c r="H65" s="49" t="s">
        <v>97</v>
      </c>
      <c r="I65" s="57"/>
      <c r="J65" s="24"/>
      <c r="K65" s="19"/>
    </row>
    <row r="66" spans="1:11" x14ac:dyDescent="0.25">
      <c r="A66" s="23" t="s">
        <v>233</v>
      </c>
      <c r="B66" s="102" t="s">
        <v>255</v>
      </c>
      <c r="C66" s="102"/>
      <c r="D66" s="102"/>
      <c r="E66" s="102"/>
      <c r="F66" s="102"/>
      <c r="G66" s="102"/>
      <c r="H66" s="49" t="s">
        <v>121</v>
      </c>
      <c r="I66" s="57"/>
      <c r="J66" s="24"/>
      <c r="K66" s="19"/>
    </row>
    <row r="67" spans="1:11" x14ac:dyDescent="0.25">
      <c r="A67" s="23" t="s">
        <v>234</v>
      </c>
      <c r="B67" s="102" t="s">
        <v>256</v>
      </c>
      <c r="C67" s="102"/>
      <c r="D67" s="102"/>
      <c r="E67" s="102"/>
      <c r="F67" s="102"/>
      <c r="G67" s="102"/>
      <c r="H67" s="49" t="s">
        <v>122</v>
      </c>
      <c r="I67" s="59">
        <f>I68+I69+I70+I71+I72+I73+I74</f>
        <v>3183</v>
      </c>
      <c r="J67" s="25">
        <f>J68+J69+J70+J71+J72+J73+J74</f>
        <v>1692</v>
      </c>
      <c r="K67" s="19"/>
    </row>
    <row r="68" spans="1:11" x14ac:dyDescent="0.25">
      <c r="A68" s="23" t="s">
        <v>235</v>
      </c>
      <c r="B68" s="102" t="s">
        <v>243</v>
      </c>
      <c r="C68" s="102"/>
      <c r="D68" s="102"/>
      <c r="E68" s="102"/>
      <c r="F68" s="102"/>
      <c r="G68" s="102"/>
      <c r="H68" s="49" t="s">
        <v>208</v>
      </c>
      <c r="I68" s="57">
        <v>0</v>
      </c>
      <c r="J68" s="24">
        <v>0</v>
      </c>
      <c r="K68" s="19"/>
    </row>
    <row r="69" spans="1:11" x14ac:dyDescent="0.25">
      <c r="A69" s="23" t="s">
        <v>236</v>
      </c>
      <c r="B69" s="102" t="s">
        <v>257</v>
      </c>
      <c r="C69" s="102"/>
      <c r="D69" s="102"/>
      <c r="E69" s="102"/>
      <c r="F69" s="102"/>
      <c r="G69" s="102"/>
      <c r="H69" s="49" t="s">
        <v>209</v>
      </c>
      <c r="I69" s="57"/>
      <c r="J69" s="24"/>
      <c r="K69" s="19"/>
    </row>
    <row r="70" spans="1:11" x14ac:dyDescent="0.25">
      <c r="A70" s="23" t="s">
        <v>237</v>
      </c>
      <c r="B70" s="102" t="s">
        <v>258</v>
      </c>
      <c r="C70" s="102"/>
      <c r="D70" s="102"/>
      <c r="E70" s="102"/>
      <c r="F70" s="102"/>
      <c r="G70" s="102"/>
      <c r="H70" s="49" t="s">
        <v>210</v>
      </c>
      <c r="I70" s="57">
        <f>755+24</f>
        <v>779</v>
      </c>
      <c r="J70" s="24">
        <v>592</v>
      </c>
      <c r="K70" s="19"/>
    </row>
    <row r="71" spans="1:11" x14ac:dyDescent="0.25">
      <c r="A71" s="23" t="s">
        <v>238</v>
      </c>
      <c r="B71" s="102" t="s">
        <v>259</v>
      </c>
      <c r="C71" s="102"/>
      <c r="D71" s="102"/>
      <c r="E71" s="102"/>
      <c r="F71" s="102"/>
      <c r="G71" s="102"/>
      <c r="H71" s="49" t="s">
        <v>211</v>
      </c>
      <c r="I71" s="57">
        <v>411</v>
      </c>
      <c r="J71" s="24">
        <v>315</v>
      </c>
      <c r="K71" s="19"/>
    </row>
    <row r="72" spans="1:11" x14ac:dyDescent="0.25">
      <c r="A72" s="23" t="s">
        <v>239</v>
      </c>
      <c r="B72" s="102" t="s">
        <v>260</v>
      </c>
      <c r="C72" s="102"/>
      <c r="D72" s="102"/>
      <c r="E72" s="102"/>
      <c r="F72" s="102"/>
      <c r="G72" s="102"/>
      <c r="H72" s="49" t="s">
        <v>212</v>
      </c>
      <c r="I72" s="57">
        <v>1928</v>
      </c>
      <c r="J72" s="24">
        <v>785</v>
      </c>
      <c r="K72" s="19"/>
    </row>
    <row r="73" spans="1:11" x14ac:dyDescent="0.25">
      <c r="A73" s="23" t="s">
        <v>240</v>
      </c>
      <c r="B73" s="102" t="s">
        <v>244</v>
      </c>
      <c r="C73" s="102"/>
      <c r="D73" s="102"/>
      <c r="E73" s="102"/>
      <c r="F73" s="102"/>
      <c r="G73" s="102"/>
      <c r="H73" s="49" t="s">
        <v>213</v>
      </c>
      <c r="I73" s="57">
        <v>65</v>
      </c>
      <c r="J73" s="24"/>
      <c r="K73" s="19"/>
    </row>
    <row r="74" spans="1:11" x14ac:dyDescent="0.25">
      <c r="A74" s="23" t="s">
        <v>241</v>
      </c>
      <c r="B74" s="102" t="s">
        <v>261</v>
      </c>
      <c r="C74" s="102"/>
      <c r="D74" s="102"/>
      <c r="E74" s="102"/>
      <c r="F74" s="102"/>
      <c r="G74" s="102"/>
      <c r="H74" s="49" t="s">
        <v>214</v>
      </c>
      <c r="I74" s="57">
        <v>0</v>
      </c>
      <c r="J74" s="24">
        <v>0</v>
      </c>
      <c r="K74" s="19"/>
    </row>
    <row r="75" spans="1:11" x14ac:dyDescent="0.25">
      <c r="A75" s="23" t="s">
        <v>58</v>
      </c>
      <c r="B75" s="102" t="s">
        <v>411</v>
      </c>
      <c r="C75" s="102"/>
      <c r="D75" s="102"/>
      <c r="E75" s="102"/>
      <c r="F75" s="102"/>
      <c r="G75" s="102"/>
      <c r="H75" s="49" t="s">
        <v>215</v>
      </c>
      <c r="I75" s="59">
        <f>I76+I77</f>
        <v>57</v>
      </c>
      <c r="J75" s="25">
        <f>J76+J77</f>
        <v>39</v>
      </c>
      <c r="K75" s="19"/>
    </row>
    <row r="76" spans="1:11" x14ac:dyDescent="0.25">
      <c r="A76" s="23" t="s">
        <v>59</v>
      </c>
      <c r="B76" s="102" t="s">
        <v>262</v>
      </c>
      <c r="C76" s="102"/>
      <c r="D76" s="102"/>
      <c r="E76" s="102"/>
      <c r="F76" s="102"/>
      <c r="G76" s="102"/>
      <c r="H76" s="49" t="s">
        <v>216</v>
      </c>
      <c r="I76" s="57">
        <v>35</v>
      </c>
      <c r="J76" s="24">
        <v>29</v>
      </c>
      <c r="K76" s="19"/>
    </row>
    <row r="77" spans="1:11" ht="15.75" thickBot="1" x14ac:dyDescent="0.3">
      <c r="A77" s="26" t="s">
        <v>60</v>
      </c>
      <c r="B77" s="107" t="s">
        <v>263</v>
      </c>
      <c r="C77" s="107"/>
      <c r="D77" s="107"/>
      <c r="E77" s="107"/>
      <c r="F77" s="107"/>
      <c r="G77" s="107"/>
      <c r="H77" s="51" t="s">
        <v>217</v>
      </c>
      <c r="I77" s="61">
        <v>22</v>
      </c>
      <c r="J77" s="28">
        <v>10</v>
      </c>
      <c r="K77" s="19"/>
    </row>
    <row r="78" spans="1:11" x14ac:dyDescent="0.25">
      <c r="A78" s="6"/>
      <c r="B78" s="6"/>
      <c r="C78" s="6"/>
      <c r="D78" s="6"/>
      <c r="E78" s="6"/>
      <c r="F78" s="6"/>
      <c r="G78" s="6"/>
      <c r="H78" s="9"/>
      <c r="I78" s="10"/>
      <c r="J78" s="10"/>
      <c r="K78" s="19"/>
    </row>
    <row r="79" spans="1:11" x14ac:dyDescent="0.25">
      <c r="A79" s="6"/>
      <c r="B79" s="6"/>
      <c r="C79" s="6"/>
      <c r="D79" s="6"/>
      <c r="E79" s="6"/>
      <c r="F79" s="6"/>
      <c r="G79" s="6"/>
      <c r="H79" s="14"/>
      <c r="I79" s="6"/>
      <c r="J79" s="6"/>
      <c r="K79" s="19"/>
    </row>
    <row r="80" spans="1:11" x14ac:dyDescent="0.25">
      <c r="A80" s="6"/>
      <c r="B80" s="6"/>
      <c r="C80" s="6"/>
      <c r="D80" s="6"/>
      <c r="E80" s="6"/>
      <c r="F80" s="6"/>
      <c r="G80" s="6"/>
      <c r="H80" s="14"/>
      <c r="I80" s="6"/>
      <c r="J80" s="6"/>
      <c r="K80" s="19"/>
    </row>
    <row r="81" spans="1:11" x14ac:dyDescent="0.25">
      <c r="A81" s="6"/>
      <c r="B81" s="6"/>
      <c r="C81" s="6"/>
      <c r="D81" s="6"/>
      <c r="E81" s="6"/>
      <c r="F81" s="6"/>
      <c r="G81" s="6"/>
      <c r="H81" s="14"/>
      <c r="I81" s="6"/>
      <c r="J81" s="6"/>
      <c r="K81" s="19"/>
    </row>
    <row r="82" spans="1:11" x14ac:dyDescent="0.25">
      <c r="A82" s="6" t="s">
        <v>423</v>
      </c>
      <c r="B82" s="6"/>
      <c r="C82" s="20">
        <v>45042</v>
      </c>
      <c r="D82" s="6"/>
      <c r="E82" s="6" t="s">
        <v>469</v>
      </c>
      <c r="F82" s="6"/>
      <c r="G82" s="6"/>
      <c r="H82" s="14"/>
      <c r="I82" s="6"/>
      <c r="J82" s="6"/>
      <c r="K82" s="19"/>
    </row>
    <row r="83" spans="1:11" x14ac:dyDescent="0.25">
      <c r="A83" s="6"/>
      <c r="B83" s="6"/>
      <c r="C83" s="6"/>
      <c r="D83" s="6"/>
      <c r="E83" s="6" t="s">
        <v>45</v>
      </c>
      <c r="F83" s="6"/>
      <c r="G83" s="6"/>
      <c r="H83" s="14"/>
      <c r="I83" s="6"/>
      <c r="J83" s="6"/>
      <c r="K83" s="19"/>
    </row>
    <row r="84" spans="1:11" x14ac:dyDescent="0.25">
      <c r="A84" s="6"/>
      <c r="B84" s="6"/>
      <c r="C84" s="6"/>
      <c r="D84" s="6"/>
      <c r="E84" s="86"/>
      <c r="F84" s="86"/>
      <c r="G84" s="86"/>
      <c r="H84" s="86"/>
      <c r="I84" s="86"/>
      <c r="J84" s="86"/>
      <c r="K84" s="19"/>
    </row>
    <row r="85" spans="1:11" x14ac:dyDescent="0.25">
      <c r="A85" s="6" t="s">
        <v>430</v>
      </c>
      <c r="B85" s="6"/>
      <c r="C85" s="6"/>
      <c r="D85" s="6"/>
      <c r="E85" s="86"/>
      <c r="F85" s="86"/>
      <c r="G85" s="86"/>
      <c r="H85" s="86"/>
      <c r="I85" s="86"/>
      <c r="J85" s="86"/>
      <c r="K85" s="19"/>
    </row>
    <row r="86" spans="1:11" x14ac:dyDescent="0.25">
      <c r="A86" s="6"/>
      <c r="B86" s="6"/>
      <c r="C86" s="6"/>
      <c r="D86" s="6"/>
      <c r="E86" s="86"/>
      <c r="F86" s="86"/>
      <c r="G86" s="86"/>
      <c r="H86" s="86"/>
      <c r="I86" s="86"/>
      <c r="J86" s="86"/>
      <c r="K86" s="19"/>
    </row>
    <row r="87" spans="1:11" x14ac:dyDescent="0.25">
      <c r="A87" s="6" t="s">
        <v>429</v>
      </c>
      <c r="B87" s="6"/>
      <c r="C87" s="6"/>
      <c r="D87" s="6"/>
      <c r="E87" s="6"/>
      <c r="F87" s="6"/>
      <c r="G87" s="6"/>
      <c r="H87" s="14"/>
      <c r="I87" s="6"/>
      <c r="J87" s="6"/>
      <c r="K87" s="19"/>
    </row>
    <row r="88" spans="1:11" x14ac:dyDescent="0.25">
      <c r="A88" s="6"/>
      <c r="B88" s="6"/>
      <c r="C88" s="6"/>
      <c r="D88" s="6"/>
      <c r="E88" s="6"/>
      <c r="F88" s="6"/>
      <c r="G88" s="6"/>
      <c r="H88" s="14"/>
      <c r="I88" s="6"/>
      <c r="J88" s="6"/>
      <c r="K88" s="19"/>
    </row>
    <row r="89" spans="1:11" x14ac:dyDescent="0.25">
      <c r="A89" s="6"/>
      <c r="B89" s="6"/>
      <c r="C89" s="6"/>
      <c r="D89" s="6"/>
      <c r="E89" s="6"/>
      <c r="F89" s="6"/>
      <c r="G89" s="6"/>
      <c r="H89" s="14"/>
      <c r="I89" s="6"/>
      <c r="J89" s="6"/>
      <c r="K89" s="19"/>
    </row>
    <row r="90" spans="1:11" x14ac:dyDescent="0.25">
      <c r="A90" s="6"/>
      <c r="B90" s="6"/>
      <c r="C90" s="6"/>
      <c r="D90" s="6"/>
      <c r="E90" s="6"/>
      <c r="F90" s="6"/>
      <c r="G90" s="6"/>
      <c r="H90" s="14"/>
      <c r="I90" s="6"/>
      <c r="J90" s="6"/>
      <c r="K90" s="19"/>
    </row>
    <row r="91" spans="1:1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19"/>
    </row>
    <row r="92" spans="1:1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19"/>
    </row>
    <row r="93" spans="1:1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19"/>
    </row>
    <row r="94" spans="1:1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19"/>
    </row>
    <row r="95" spans="1:1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19"/>
    </row>
    <row r="96" spans="1:1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19"/>
    </row>
  </sheetData>
  <mergeCells count="72">
    <mergeCell ref="E84:J86"/>
    <mergeCell ref="A3:A4"/>
    <mergeCell ref="B3:G4"/>
    <mergeCell ref="H3:H4"/>
    <mergeCell ref="B5:G5"/>
    <mergeCell ref="B15:G1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27:G27"/>
    <mergeCell ref="B28:G28"/>
    <mergeCell ref="B29:G29"/>
    <mergeCell ref="B53:G53"/>
    <mergeCell ref="B16:G16"/>
    <mergeCell ref="B17:G17"/>
    <mergeCell ref="B18:G18"/>
    <mergeCell ref="B19:G19"/>
    <mergeCell ref="B20:G20"/>
    <mergeCell ref="B33:G33"/>
    <mergeCell ref="B34:G34"/>
    <mergeCell ref="B35:G35"/>
    <mergeCell ref="B36:G36"/>
    <mergeCell ref="B37:G37"/>
    <mergeCell ref="B21:G21"/>
    <mergeCell ref="B40:G40"/>
    <mergeCell ref="B41:G41"/>
    <mergeCell ref="A51:A52"/>
    <mergeCell ref="B51:G52"/>
    <mergeCell ref="B30:G30"/>
    <mergeCell ref="B31:G31"/>
    <mergeCell ref="B38:G38"/>
    <mergeCell ref="B39:G39"/>
    <mergeCell ref="B32:G32"/>
    <mergeCell ref="B42:G42"/>
    <mergeCell ref="B43:G43"/>
    <mergeCell ref="B44:G44"/>
    <mergeCell ref="B26:G26"/>
    <mergeCell ref="B22:G22"/>
    <mergeCell ref="B23:G23"/>
    <mergeCell ref="B24:G24"/>
    <mergeCell ref="B25:G25"/>
    <mergeCell ref="H51:H52"/>
    <mergeCell ref="B54:G54"/>
    <mergeCell ref="B72:G72"/>
    <mergeCell ref="B71:G71"/>
    <mergeCell ref="B63:G63"/>
    <mergeCell ref="B60:G60"/>
    <mergeCell ref="B61:G61"/>
    <mergeCell ref="B62:G62"/>
    <mergeCell ref="B64:G64"/>
    <mergeCell ref="B70:G70"/>
    <mergeCell ref="B69:G69"/>
    <mergeCell ref="B68:G68"/>
    <mergeCell ref="B67:G67"/>
    <mergeCell ref="B66:G66"/>
    <mergeCell ref="B65:G65"/>
    <mergeCell ref="B55:G55"/>
    <mergeCell ref="B56:G56"/>
    <mergeCell ref="B57:G57"/>
    <mergeCell ref="B58:G58"/>
    <mergeCell ref="B59:G59"/>
    <mergeCell ref="B77:G77"/>
    <mergeCell ref="B76:G76"/>
    <mergeCell ref="B75:G75"/>
    <mergeCell ref="B74:G74"/>
    <mergeCell ref="B73:G73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VZZ</vt:lpstr>
      <vt:lpstr>R-Aktiva</vt:lpstr>
      <vt:lpstr>R-Pasiva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mensikova</dc:creator>
  <cp:lastModifiedBy>Ing. Jiří Kaufman</cp:lastModifiedBy>
  <cp:lastPrinted>2023-05-18T11:08:05Z</cp:lastPrinted>
  <dcterms:created xsi:type="dcterms:W3CDTF">2017-01-17T08:34:34Z</dcterms:created>
  <dcterms:modified xsi:type="dcterms:W3CDTF">2023-05-26T10:51:10Z</dcterms:modified>
</cp:coreProperties>
</file>